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Art\Desktop\معاونت هنری\انباری\گزارش های مالی جشنواره ها\"/>
    </mc:Choice>
  </mc:AlternateContent>
  <xr:revisionPtr revIDLastSave="0" documentId="13_ncr:1_{F650E97F-54A1-4314-81C3-32EC9E14D111}" xr6:coauthVersionLast="47" xr6:coauthVersionMax="47" xr10:uidLastSave="{00000000-0000-0000-0000-000000000000}"/>
  <bookViews>
    <workbookView xWindow="-120" yWindow="-120" windowWidth="20730" windowHeight="11160" activeTab="6" xr2:uid="{00000000-000D-0000-FFFF-FFFF00000000}"/>
  </bookViews>
  <sheets>
    <sheet name="گزارش کلی " sheetId="9" r:id="rId1"/>
    <sheet name="دبیرخانه" sheetId="10" r:id="rId2"/>
    <sheet name="هیئت انتخاب" sheetId="6" r:id="rId3"/>
    <sheet name="کمک هزینه" sheetId="3" r:id="rId4"/>
    <sheet name="روابط عمومی و تبلیغات" sheetId="12" r:id="rId5"/>
    <sheet name="اموراجرایی" sheetId="11" r:id="rId6"/>
    <sheet name="جوایز" sheetId="8" r:id="rId7"/>
    <sheet name="بین الملل" sheetId="4" r:id="rId8"/>
    <sheet name="انتشارات و پژوهش" sheetId="13" r:id="rId9"/>
  </sheets>
  <definedNames>
    <definedName name="_xlnm._FilterDatabase" localSheetId="3" hidden="1">'کمک هزینه'!$A$3:$J$3</definedName>
    <definedName name="_xlnm.Print_Area" localSheetId="6">جوایز!$A$1:$F$80</definedName>
    <definedName name="_xlnm.Print_Area" localSheetId="2">'هیئت انتخاب'!$A$1:$D$34</definedName>
    <definedName name="_xlnm.Print_Titles" localSheetId="5">اموراجرایی!$1:$2</definedName>
    <definedName name="_xlnm.Print_Titles" localSheetId="6">جوایز!$1:$2</definedName>
    <definedName name="_xlnm.Print_Titles" localSheetId="3">'کمک هزینه'!$1:$2</definedName>
    <definedName name="_xlnm.Print_Titles" localSheetId="0">'گزارش کلی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9" l="1"/>
  <c r="D20" i="12"/>
  <c r="I74" i="9" l="1"/>
  <c r="G74" i="9"/>
  <c r="J74" i="9" s="1"/>
  <c r="J73" i="9"/>
  <c r="J72" i="9"/>
  <c r="H71" i="9"/>
  <c r="H74" i="9" s="1"/>
  <c r="I69" i="9"/>
  <c r="F69" i="9"/>
  <c r="F75" i="9" s="1"/>
  <c r="E69" i="9"/>
  <c r="E75" i="9" s="1"/>
  <c r="J68" i="9"/>
  <c r="H67" i="9"/>
  <c r="J67" i="9" s="1"/>
  <c r="J66" i="9"/>
  <c r="H65" i="9"/>
  <c r="J65" i="9" s="1"/>
  <c r="H64" i="9"/>
  <c r="H69" i="9" s="1"/>
  <c r="I62" i="9"/>
  <c r="G62" i="9"/>
  <c r="F62" i="9"/>
  <c r="E62" i="9"/>
  <c r="D62" i="9"/>
  <c r="H61" i="9"/>
  <c r="J61" i="9" s="1"/>
  <c r="H60" i="9"/>
  <c r="J60" i="9" s="1"/>
  <c r="H59" i="9"/>
  <c r="J59" i="9" s="1"/>
  <c r="H58" i="9"/>
  <c r="J58" i="9" s="1"/>
  <c r="J57" i="9"/>
  <c r="H57" i="9"/>
  <c r="H56" i="9"/>
  <c r="H55" i="9"/>
  <c r="J55" i="9" s="1"/>
  <c r="F53" i="9"/>
  <c r="E53" i="9"/>
  <c r="J52" i="9"/>
  <c r="J51" i="9"/>
  <c r="H51" i="9"/>
  <c r="H50" i="9"/>
  <c r="J50" i="9" s="1"/>
  <c r="J49" i="9"/>
  <c r="J48" i="9"/>
  <c r="H47" i="9"/>
  <c r="G47" i="9"/>
  <c r="G53" i="9" s="1"/>
  <c r="H46" i="9"/>
  <c r="J46" i="9" s="1"/>
  <c r="H45" i="9"/>
  <c r="H53" i="9" s="1"/>
  <c r="G45" i="9"/>
  <c r="F43" i="9"/>
  <c r="E43" i="9"/>
  <c r="J42" i="9"/>
  <c r="J41" i="9"/>
  <c r="J40" i="9"/>
  <c r="H39" i="9"/>
  <c r="J39" i="9" s="1"/>
  <c r="G38" i="9"/>
  <c r="H38" i="9" s="1"/>
  <c r="J38" i="9" s="1"/>
  <c r="H37" i="9"/>
  <c r="G37" i="9"/>
  <c r="G36" i="9"/>
  <c r="J36" i="9" s="1"/>
  <c r="H35" i="9"/>
  <c r="G35" i="9"/>
  <c r="J35" i="9" s="1"/>
  <c r="J34" i="9"/>
  <c r="H33" i="9"/>
  <c r="J32" i="9"/>
  <c r="J31" i="9"/>
  <c r="I29" i="9"/>
  <c r="F29" i="9"/>
  <c r="E29" i="9"/>
  <c r="D29" i="9"/>
  <c r="H28" i="9"/>
  <c r="J28" i="9" s="1"/>
  <c r="J27" i="9"/>
  <c r="H26" i="9"/>
  <c r="H29" i="9" s="1"/>
  <c r="J25" i="9"/>
  <c r="G25" i="9"/>
  <c r="G24" i="9"/>
  <c r="G23" i="9"/>
  <c r="H21" i="9"/>
  <c r="G21" i="9"/>
  <c r="F21" i="9"/>
  <c r="E21" i="9"/>
  <c r="J20" i="9"/>
  <c r="J19" i="9"/>
  <c r="J18" i="9"/>
  <c r="J17" i="9"/>
  <c r="J16" i="9"/>
  <c r="J15" i="9"/>
  <c r="J14" i="9"/>
  <c r="J13" i="9"/>
  <c r="J12" i="9"/>
  <c r="J11" i="9"/>
  <c r="I10" i="9"/>
  <c r="J10" i="9" s="1"/>
  <c r="I9" i="9"/>
  <c r="J9" i="9" s="1"/>
  <c r="I8" i="9"/>
  <c r="I6" i="9"/>
  <c r="H6" i="9"/>
  <c r="G6" i="9"/>
  <c r="F6" i="9"/>
  <c r="J5" i="9"/>
  <c r="J4" i="9"/>
  <c r="J6" i="9" s="1"/>
  <c r="G29" i="9" l="1"/>
  <c r="H43" i="9"/>
  <c r="H75" i="9" s="1"/>
  <c r="J37" i="9"/>
  <c r="G43" i="9"/>
  <c r="H62" i="9"/>
  <c r="I21" i="9"/>
  <c r="I75" i="9" s="1"/>
  <c r="J33" i="9"/>
  <c r="J43" i="9" s="1"/>
  <c r="G69" i="9"/>
  <c r="J8" i="9"/>
  <c r="J21" i="9" s="1"/>
  <c r="J26" i="9"/>
  <c r="J29" i="9" s="1"/>
  <c r="J47" i="9"/>
  <c r="J56" i="9"/>
  <c r="J62" i="9" s="1"/>
  <c r="J45" i="9"/>
  <c r="J64" i="9"/>
  <c r="J71" i="9"/>
  <c r="J53" i="9" l="1"/>
  <c r="J69" i="9"/>
  <c r="J75" i="9" s="1"/>
  <c r="G75" i="9"/>
  <c r="D12" i="10" l="1"/>
  <c r="F64" i="3" l="1"/>
  <c r="D34" i="6" l="1"/>
  <c r="D5" i="13" l="1"/>
  <c r="D14" i="4"/>
  <c r="F80" i="8"/>
  <c r="D15" i="11"/>
</calcChain>
</file>

<file path=xl/sharedStrings.xml><?xml version="1.0" encoding="utf-8"?>
<sst xmlns="http://schemas.openxmlformats.org/spreadsheetml/2006/main" count="916" uniqueCount="522">
  <si>
    <t>ردیف</t>
  </si>
  <si>
    <t>امیرحسین انصافی</t>
  </si>
  <si>
    <t>امیر شیخ جبلی</t>
  </si>
  <si>
    <t>جمع کل</t>
  </si>
  <si>
    <t xml:space="preserve">نام </t>
  </si>
  <si>
    <t>شرح</t>
  </si>
  <si>
    <t xml:space="preserve">مبلغ به ریال </t>
  </si>
  <si>
    <t xml:space="preserve">شبا </t>
  </si>
  <si>
    <t xml:space="preserve">شروین درستی </t>
  </si>
  <si>
    <t xml:space="preserve">بهاره صاحبی </t>
  </si>
  <si>
    <t>جمع</t>
  </si>
  <si>
    <t>سارا روستاپور</t>
  </si>
  <si>
    <t>030170000000111482787008</t>
  </si>
  <si>
    <t>بهرام شاه محمدلو</t>
  </si>
  <si>
    <t>930570034280014685466101</t>
  </si>
  <si>
    <t>شهرام کرمی</t>
  </si>
  <si>
    <t>550170000000301883044001</t>
  </si>
  <si>
    <t>آزاده انصاری</t>
  </si>
  <si>
    <t>530170000000343923996009</t>
  </si>
  <si>
    <t>داوران جشنواره کودک و نوجوان -بخش کودک</t>
  </si>
  <si>
    <t>بخش</t>
  </si>
  <si>
    <t>کودک</t>
  </si>
  <si>
    <t>سینا ییلاق بیگی</t>
  </si>
  <si>
    <t xml:space="preserve">مهدی حاجیان </t>
  </si>
  <si>
    <t xml:space="preserve">وحید آقاپور </t>
  </si>
  <si>
    <t>فاطمه کریم خانی</t>
  </si>
  <si>
    <t xml:space="preserve">زهرا صبری </t>
  </si>
  <si>
    <t>نرگس مجد</t>
  </si>
  <si>
    <t>فرشاد فرشته حکمت</t>
  </si>
  <si>
    <t>فاطمه جعفری</t>
  </si>
  <si>
    <t>رضا فیاضی</t>
  </si>
  <si>
    <t xml:space="preserve">سرگل اسلامیان </t>
  </si>
  <si>
    <t xml:space="preserve">محمدرضا مالکی </t>
  </si>
  <si>
    <t xml:space="preserve">هما جدیکار </t>
  </si>
  <si>
    <t>حسن دادشکر</t>
  </si>
  <si>
    <t>سمیه گلباز</t>
  </si>
  <si>
    <t>یوسف صدیق</t>
  </si>
  <si>
    <t>شادی پور مهدی</t>
  </si>
  <si>
    <t>490700001000116603038001</t>
  </si>
  <si>
    <t>700570023480014864461101</t>
  </si>
  <si>
    <t>750620000000201383366005</t>
  </si>
  <si>
    <t>780540120830101220856608</t>
  </si>
  <si>
    <t>200590041481303105306001</t>
  </si>
  <si>
    <t>330120020000008261599182</t>
  </si>
  <si>
    <t>980170000000307916043005</t>
  </si>
  <si>
    <t>210170000000104963778009</t>
  </si>
  <si>
    <t>170540108580000861623006</t>
  </si>
  <si>
    <t>140570029880001421352101</t>
  </si>
  <si>
    <t>970180000000003332975187</t>
  </si>
  <si>
    <t>460170000000100463112001</t>
  </si>
  <si>
    <t>290170000000340225572002</t>
  </si>
  <si>
    <t>030150000000262100410818</t>
  </si>
  <si>
    <t>320640013899661257266001</t>
  </si>
  <si>
    <t xml:space="preserve">لیست حق الزحمه هیئت انتخاب بیستمین جشنواره عروسکی </t>
  </si>
  <si>
    <t xml:space="preserve">لیست حق الزحمه مترجمین بیستمین جشنواره عروسکی </t>
  </si>
  <si>
    <t>داوران جشنواره کودک و نوجوان - بخش خیابانی</t>
  </si>
  <si>
    <t>داوران جشنواره کودک و نوجوان - بخش فراگیر</t>
  </si>
  <si>
    <t>داوران جشنواره کودک و نوجوان  - بخش صد ثانیه</t>
  </si>
  <si>
    <t>داوران جشنواره کودک و نوجوان - بخش نمایشنامه نویسی</t>
  </si>
  <si>
    <t>داوران جشنواره کودک و نوجوان -بخش بزرگسال</t>
  </si>
  <si>
    <t>عنوان</t>
  </si>
  <si>
    <t>مجید بوربور</t>
  </si>
  <si>
    <t>تقدیر</t>
  </si>
  <si>
    <t>نمایشنامه نویسی</t>
  </si>
  <si>
    <t>عارف پوردهقان</t>
  </si>
  <si>
    <t>برگزیده</t>
  </si>
  <si>
    <t>سیدسعید موسوی راضی</t>
  </si>
  <si>
    <t>اختراعات و دستاوردها</t>
  </si>
  <si>
    <t>وحید کیارسی</t>
  </si>
  <si>
    <t>صد ثانیه ای</t>
  </si>
  <si>
    <t>زهرا عظیمی نیا</t>
  </si>
  <si>
    <t>ندا وفایی</t>
  </si>
  <si>
    <t>پیمان فروتن( محمدرضا علیقلی)</t>
  </si>
  <si>
    <t>موسیقی</t>
  </si>
  <si>
    <t>خردسال و کودک</t>
  </si>
  <si>
    <t>پوریا فراهانی</t>
  </si>
  <si>
    <t xml:space="preserve"> الهام کاظم نژاد(مهناز کرمی)</t>
  </si>
  <si>
    <t>طراحی و دوخت لباس</t>
  </si>
  <si>
    <t>خاطره عیسوند(عرفان کاوه)</t>
  </si>
  <si>
    <t>طراحی صحنه و دکور</t>
  </si>
  <si>
    <t>مژده ذکریاپور</t>
  </si>
  <si>
    <t>سارا نجفی</t>
  </si>
  <si>
    <t>فهیمه باروت چی</t>
  </si>
  <si>
    <t>راوی</t>
  </si>
  <si>
    <t>مانلی معتمدین امامی</t>
  </si>
  <si>
    <t>بازیگری</t>
  </si>
  <si>
    <t>آراد ترابی -( اعظم ترابی)</t>
  </si>
  <si>
    <t>ریحانه کریمی</t>
  </si>
  <si>
    <t>امیرحسین حسن پور (محسن عمادی)</t>
  </si>
  <si>
    <t>طراحی و ساخت عروسک</t>
  </si>
  <si>
    <t>خلیل الله رضایی برندق</t>
  </si>
  <si>
    <t>امید صدیقی</t>
  </si>
  <si>
    <t>تنپوش پوش</t>
  </si>
  <si>
    <t>گروه رقصندگان(محمد پورنصیر)</t>
  </si>
  <si>
    <t>گروه فرم</t>
  </si>
  <si>
    <t>خاطره عیسوند</t>
  </si>
  <si>
    <t>بازی دهندگان</t>
  </si>
  <si>
    <t>مسعود احمدی</t>
  </si>
  <si>
    <t>مهسا هادی</t>
  </si>
  <si>
    <t>صدا پیشگی</t>
  </si>
  <si>
    <t>امیر افسر شیبانی</t>
  </si>
  <si>
    <t>مهرانه زرگر</t>
  </si>
  <si>
    <t>شراره طیار</t>
  </si>
  <si>
    <t>نویسندگی</t>
  </si>
  <si>
    <t>محمدحسین ناصربخت</t>
  </si>
  <si>
    <t>وحیدرضا قناعتیان</t>
  </si>
  <si>
    <t>کارگردانی</t>
  </si>
  <si>
    <t>محمد باقرصاد</t>
  </si>
  <si>
    <t>نوجوان و بزرگسال</t>
  </si>
  <si>
    <t>رامین قاسمی</t>
  </si>
  <si>
    <t>حجت حاج عبدالهی</t>
  </si>
  <si>
    <t>طراحی نور</t>
  </si>
  <si>
    <t>سید علی حسینی</t>
  </si>
  <si>
    <t>آژمان بیژنی نسب</t>
  </si>
  <si>
    <t>طراحی لباس</t>
  </si>
  <si>
    <t>نیوشا مولائیان</t>
  </si>
  <si>
    <t>مهدی نیک روش</t>
  </si>
  <si>
    <t xml:space="preserve"> گلنوش فربهی (سبا تیموری - کیمیا باقری)</t>
  </si>
  <si>
    <t>محمد لقمانیان</t>
  </si>
  <si>
    <t>هادی کیانی</t>
  </si>
  <si>
    <t>بازی دهندگی و صدا پیشگی</t>
  </si>
  <si>
    <t>حمیدرضا شاه پسند</t>
  </si>
  <si>
    <t>سارا محسنی اردهالی</t>
  </si>
  <si>
    <t>فرشاد قاسمی( محمدجواد مهدیان - قیس یساقی -  مهسا صبوری - محمد لقمانیان)</t>
  </si>
  <si>
    <t>مرضیه برزوئیان(فرامرز شاه قلعه)</t>
  </si>
  <si>
    <t>فضا سازی</t>
  </si>
  <si>
    <t>قیس یساقی</t>
  </si>
  <si>
    <t>صالح رجایی</t>
  </si>
  <si>
    <t>علی جباری</t>
  </si>
  <si>
    <t>فضای باز</t>
  </si>
  <si>
    <t>علیرضا عجمی‌ بختیاروند</t>
  </si>
  <si>
    <t>محمد حسن ابویی (مهتاب ابویی)</t>
  </si>
  <si>
    <t>آتش ایوبی (شرمین شالباف - ترانه رمضانی)</t>
  </si>
  <si>
    <t>مریم نظر تواسونی</t>
  </si>
  <si>
    <t>بازی دهندگی عروسک</t>
  </si>
  <si>
    <t>زهرا شیرعلیزاده (آوا غلامیان)</t>
  </si>
  <si>
    <t>ارس رحمانی</t>
  </si>
  <si>
    <t>امیر رجب پور(آذر متفکر)</t>
  </si>
  <si>
    <t>طراحی فضا و صحنه</t>
  </si>
  <si>
    <t>فرامرز غلامیان</t>
  </si>
  <si>
    <t>آرزو صدری</t>
  </si>
  <si>
    <t>آذر متفکر</t>
  </si>
  <si>
    <t>محمد حاجی بابایی</t>
  </si>
  <si>
    <t>محمدحسن ابویی</t>
  </si>
  <si>
    <t>طرح و ایده نمایش</t>
  </si>
  <si>
    <t>امیر رجب پور</t>
  </si>
  <si>
    <t>خدیجه شکری</t>
  </si>
  <si>
    <t>نمایش برگزیده</t>
  </si>
  <si>
    <t>زهرا امینی</t>
  </si>
  <si>
    <t>نمایش میهمان</t>
  </si>
  <si>
    <t>جمـــــــــــع</t>
  </si>
  <si>
    <t>مریم سعادت</t>
  </si>
  <si>
    <t xml:space="preserve">شورای انتخاب آثار جشنواره عروسکی </t>
  </si>
  <si>
    <t>750540209647000957322609</t>
  </si>
  <si>
    <t>فروزان زاهدبیگی</t>
  </si>
  <si>
    <t>860170000000346585097004</t>
  </si>
  <si>
    <t>عادل بزدوده</t>
  </si>
  <si>
    <t>700560088280003821878001</t>
  </si>
  <si>
    <t xml:space="preserve">محمد اعلمی </t>
  </si>
  <si>
    <t>650120000000000057143760</t>
  </si>
  <si>
    <t>بهرام شاه‌محمدلو</t>
  </si>
  <si>
    <t>هومان فاضل</t>
  </si>
  <si>
    <t>110620000000100671654009</t>
  </si>
  <si>
    <t>مرتضی مشکات</t>
  </si>
  <si>
    <t>270170000000100767254000</t>
  </si>
  <si>
    <t>رضا مهدی‌زاده</t>
  </si>
  <si>
    <t>650180000000133118955587</t>
  </si>
  <si>
    <t>پوپک عظیم پور</t>
  </si>
  <si>
    <t>930180000000003332976035</t>
  </si>
  <si>
    <t>علی ابوالخیریان</t>
  </si>
  <si>
    <t>660570025680000749641001</t>
  </si>
  <si>
    <t>محمد عسگری</t>
  </si>
  <si>
    <t>590540102847000597774602</t>
  </si>
  <si>
    <t xml:space="preserve">بهراد بهشتی </t>
  </si>
  <si>
    <t>دستمزد مترجمین جشنواره عروسکی</t>
  </si>
  <si>
    <t>فرهاد مطهری کیا</t>
  </si>
  <si>
    <t>مهتاب صمدپور</t>
  </si>
  <si>
    <t xml:space="preserve">مریم بستان بان </t>
  </si>
  <si>
    <t xml:space="preserve">علیرضا طاهری مقدم </t>
  </si>
  <si>
    <t>نام</t>
  </si>
  <si>
    <t>نام خانوادگی</t>
  </si>
  <si>
    <t>عنوان اثر</t>
  </si>
  <si>
    <t>بزرگسال</t>
  </si>
  <si>
    <t>علیرضا</t>
  </si>
  <si>
    <t>ناصحی</t>
  </si>
  <si>
    <t>آب و دیگران</t>
  </si>
  <si>
    <t>نسیم</t>
  </si>
  <si>
    <t>شیرزادی</t>
  </si>
  <si>
    <t>جان و جهان و جویا</t>
  </si>
  <si>
    <t>قیس</t>
  </si>
  <si>
    <t>یساقی</t>
  </si>
  <si>
    <t>جک نارن</t>
  </si>
  <si>
    <t>مینا</t>
  </si>
  <si>
    <t>آشفته</t>
  </si>
  <si>
    <t>دمپاهی</t>
  </si>
  <si>
    <t>علائی</t>
  </si>
  <si>
    <t>طرلان</t>
  </si>
  <si>
    <t>مرضیه</t>
  </si>
  <si>
    <t>برزوئیان</t>
  </si>
  <si>
    <t>فاصله ماه</t>
  </si>
  <si>
    <t>هادی</t>
  </si>
  <si>
    <t>کیانی</t>
  </si>
  <si>
    <t>گور به گور</t>
  </si>
  <si>
    <t>محمد</t>
  </si>
  <si>
    <t>بیژنی نسب</t>
  </si>
  <si>
    <t>نقاشی های لایتناهی</t>
  </si>
  <si>
    <t>یکتا</t>
  </si>
  <si>
    <t>افشار قاسملو</t>
  </si>
  <si>
    <t>باغ وحش کاغذی</t>
  </si>
  <si>
    <t>الهام</t>
  </si>
  <si>
    <t>سلج محمودی</t>
  </si>
  <si>
    <t>زندگی من</t>
  </si>
  <si>
    <t>لقمانیان</t>
  </si>
  <si>
    <t>قلب به میم</t>
  </si>
  <si>
    <t>محدثه</t>
  </si>
  <si>
    <t>محفوظی نژاد</t>
  </si>
  <si>
    <t>شیر شهر</t>
  </si>
  <si>
    <t>صالح</t>
  </si>
  <si>
    <t>رجایی لک</t>
  </si>
  <si>
    <t>میرزا مخنث</t>
  </si>
  <si>
    <t>فرامرز</t>
  </si>
  <si>
    <t>غلامیان</t>
  </si>
  <si>
    <t>امروز درختی خواهم شد</t>
  </si>
  <si>
    <t>امیر</t>
  </si>
  <si>
    <t>شهبازنژند</t>
  </si>
  <si>
    <t>اندر مصائب ازدواج مبارک</t>
  </si>
  <si>
    <t>علی</t>
  </si>
  <si>
    <t>جباری</t>
  </si>
  <si>
    <t>آش تبر</t>
  </si>
  <si>
    <t>امید</t>
  </si>
  <si>
    <t>اجاقی</t>
  </si>
  <si>
    <t>خمره بازی</t>
  </si>
  <si>
    <t>مهتاب</t>
  </si>
  <si>
    <t>ابویی</t>
  </si>
  <si>
    <t>خیمه شب بازی تماشاخانه</t>
  </si>
  <si>
    <t>مریم</t>
  </si>
  <si>
    <t>تواسونی</t>
  </si>
  <si>
    <t>خیمه‌شب‌بازی</t>
  </si>
  <si>
    <t>آتش</t>
  </si>
  <si>
    <t>ایوبی</t>
  </si>
  <si>
    <t>شبگرد</t>
  </si>
  <si>
    <t>زهرا</t>
  </si>
  <si>
    <t>مریدی</t>
  </si>
  <si>
    <t>عروسک کوکی</t>
  </si>
  <si>
    <t>خدیجه</t>
  </si>
  <si>
    <t>شکری</t>
  </si>
  <si>
    <t>تکم‌چی</t>
  </si>
  <si>
    <t>تبریزی</t>
  </si>
  <si>
    <t>نوروزخوانی</t>
  </si>
  <si>
    <t>ندا</t>
  </si>
  <si>
    <t>وفایی</t>
  </si>
  <si>
    <t>یه حلقه طلایی</t>
  </si>
  <si>
    <t>رجب پور نخجیری</t>
  </si>
  <si>
    <t>تو را من چشم در راهم</t>
  </si>
  <si>
    <t>وحیدرضا</t>
  </si>
  <si>
    <t>قناعتیان</t>
  </si>
  <si>
    <t>استنلی</t>
  </si>
  <si>
    <t>ناظری</t>
  </si>
  <si>
    <t>اوکاپی</t>
  </si>
  <si>
    <t>برنون</t>
  </si>
  <si>
    <t>تنبل احمد</t>
  </si>
  <si>
    <t>طباطبایی</t>
  </si>
  <si>
    <t>خرگوشک و رودخانه</t>
  </si>
  <si>
    <t>علی اصغر</t>
  </si>
  <si>
    <t>ساقی</t>
  </si>
  <si>
    <t>درجستوجوی عینک</t>
  </si>
  <si>
    <t>آزاده</t>
  </si>
  <si>
    <t>مویدی فرد</t>
  </si>
  <si>
    <t>سرسر سرسره</t>
  </si>
  <si>
    <t>صبا</t>
  </si>
  <si>
    <t>مرتضوی</t>
  </si>
  <si>
    <t>شش جوجه کلاغ ویک روباه</t>
  </si>
  <si>
    <t>مرتضی</t>
  </si>
  <si>
    <t>عقیقی بخشایش</t>
  </si>
  <si>
    <t>همه چی‌وَردار</t>
  </si>
  <si>
    <t>خاطره</t>
  </si>
  <si>
    <t>عیسوند</t>
  </si>
  <si>
    <t>مشکل زرافه ای</t>
  </si>
  <si>
    <t>شراره</t>
  </si>
  <si>
    <t>طیار</t>
  </si>
  <si>
    <t>همه پنگوئن یا چی ؟</t>
  </si>
  <si>
    <t>شیخ جبلی</t>
  </si>
  <si>
    <t>هیوا</t>
  </si>
  <si>
    <t>سعید</t>
  </si>
  <si>
    <t>زین العابدین</t>
  </si>
  <si>
    <t>قیچی ای که دنبال کار می گشت</t>
  </si>
  <si>
    <t>مهناز</t>
  </si>
  <si>
    <t>آقایی</t>
  </si>
  <si>
    <t>درخت بخشنده</t>
  </si>
  <si>
    <t>آرین</t>
  </si>
  <si>
    <t>ناصری مهر</t>
  </si>
  <si>
    <t>اتاق بازی</t>
  </si>
  <si>
    <t>حمیدی</t>
  </si>
  <si>
    <t>خرگوش شنل پوش و اژده ها</t>
  </si>
  <si>
    <t>حامد</t>
  </si>
  <si>
    <t>ترابی</t>
  </si>
  <si>
    <t>عمو پینه دوز</t>
  </si>
  <si>
    <t>صد ثانیه</t>
  </si>
  <si>
    <t>برآورد بیستمین جشنواره نمایش عروسکی تهران مبارک سال 1403</t>
  </si>
  <si>
    <t>شرح فعالیت</t>
  </si>
  <si>
    <t>شاخص</t>
  </si>
  <si>
    <t>تعداد</t>
  </si>
  <si>
    <t>برآورد</t>
  </si>
  <si>
    <t>عملکرد</t>
  </si>
  <si>
    <t>پرداخت شده</t>
  </si>
  <si>
    <t>اسپانسر</t>
  </si>
  <si>
    <t>مانده پرداختی</t>
  </si>
  <si>
    <t>1. دبیرخانه</t>
  </si>
  <si>
    <t>1-1</t>
  </si>
  <si>
    <t xml:space="preserve">هزینه­های جاری سالیانه دبیرخانه: پذیرایی، ارسال مراسلات، غذا، آژانس، پیک ، انرژی ، اینترنت ، تلفن ، تجهیزات مصرفی و... </t>
  </si>
  <si>
    <t>1-2</t>
  </si>
  <si>
    <t>حق الزحمه پرسنلی(پرسنل ثابت)</t>
  </si>
  <si>
    <t>نفر</t>
  </si>
  <si>
    <t>جمع کل (ریال)</t>
  </si>
  <si>
    <t xml:space="preserve">2. ارزیابی، انتخاب و  داوری آثار </t>
  </si>
  <si>
    <t>2-1</t>
  </si>
  <si>
    <t xml:space="preserve">هیئت انتخاب نوجوان و بزرگسال </t>
  </si>
  <si>
    <t>2-2</t>
  </si>
  <si>
    <t xml:space="preserve">هیئت انتخاب متون و طرح های خیابانی و محیطی </t>
  </si>
  <si>
    <t>2-3</t>
  </si>
  <si>
    <t xml:space="preserve">هیئت انتخاب کودک و خردسال </t>
  </si>
  <si>
    <t>2-4</t>
  </si>
  <si>
    <t>هیئت انتخاب بخش فراگیر</t>
  </si>
  <si>
    <t>2-5</t>
  </si>
  <si>
    <t>هیئت انتخاب بخش صد ثانیه</t>
  </si>
  <si>
    <t>2-6</t>
  </si>
  <si>
    <t>هیات انتخاب متن برگزیده</t>
  </si>
  <si>
    <t>2-7</t>
  </si>
  <si>
    <t>هیئت داوری بخش بزرگسال</t>
  </si>
  <si>
    <t>2-8</t>
  </si>
  <si>
    <t>هیئت داوری بخش کودک و نوجوان</t>
  </si>
  <si>
    <t>2-9</t>
  </si>
  <si>
    <t>هیئت داوری بخش طرح های خیابانی(فضای باز)</t>
  </si>
  <si>
    <t>2-10</t>
  </si>
  <si>
    <t>هیئت داوری بخش صد ثانیه</t>
  </si>
  <si>
    <t>2-11</t>
  </si>
  <si>
    <t>هیئت داوری بخش نمایش نامه نویسی</t>
  </si>
  <si>
    <t>2-12</t>
  </si>
  <si>
    <t>هیئت داوری بخش فراگیر</t>
  </si>
  <si>
    <t>2-13</t>
  </si>
  <si>
    <t xml:space="preserve">حق الزحمه شورای ارزشیابی و نظارت </t>
  </si>
  <si>
    <t xml:space="preserve">جمع کل (ریال) </t>
  </si>
  <si>
    <t>3. کمک هزینه آثار</t>
  </si>
  <si>
    <t>3-1</t>
  </si>
  <si>
    <t>کمک هزینه آثار بخش تئاتر خیابانی</t>
  </si>
  <si>
    <t>اثر</t>
  </si>
  <si>
    <t>3-2</t>
  </si>
  <si>
    <t xml:space="preserve">کمک هزینه بخش صحنه ای نوجوان و بزرگسال </t>
  </si>
  <si>
    <t>3-3</t>
  </si>
  <si>
    <t xml:space="preserve">کمک هزینه بخش مسابقه تئاتر کودک </t>
  </si>
  <si>
    <t>3-4</t>
  </si>
  <si>
    <t>کمک هزینه بخش صد ثانیه</t>
  </si>
  <si>
    <t>3-5</t>
  </si>
  <si>
    <t>کمک هزینه بخش فراگیر</t>
  </si>
  <si>
    <t>3-6</t>
  </si>
  <si>
    <t>کمک هزینه بخش مهمان</t>
  </si>
  <si>
    <t>4. روابط عمومی و تبلیغات</t>
  </si>
  <si>
    <t>4-1</t>
  </si>
  <si>
    <t>جلسه مطبوعاتی (سالن کنفرانس - پذیرایی و هدایا و....)</t>
  </si>
  <si>
    <t>4-2</t>
  </si>
  <si>
    <t xml:space="preserve">تبلیغات محیطی تالارهای نمایشی و نمایش های میدانی و فضاسازی جشنواره شامل هزینه های طراحی، تهیه، نصب، اجاره و جمع آوری و سیستم صوتی </t>
  </si>
  <si>
    <t>4-3</t>
  </si>
  <si>
    <t>ستاد خبری (5نفر/ 3خبرنگار ثابت/ 2 خبرنگار نیمه وقت)</t>
  </si>
  <si>
    <t>4-4</t>
  </si>
  <si>
    <t>همراهان جشنواره</t>
  </si>
  <si>
    <t>4-5</t>
  </si>
  <si>
    <t>بسته تصویری جشنواره (کرایه دوربین- ضبط- مونتاژ و حق الزحمه تکثیر 50 پکیج DVD)</t>
  </si>
  <si>
    <t>4-6</t>
  </si>
  <si>
    <t>طراحی گرافیک و هویت بصری (پوستر ، مجموعه اقلام ، اپراتوری،کاتالوگ )</t>
  </si>
  <si>
    <t>4-7</t>
  </si>
  <si>
    <t>هزینه های تهیه اقلام تبلیغی(فراخوان ها،سربرگ، پاکت، فولدر، پوستر،جداول و ...)</t>
  </si>
  <si>
    <t>4-8</t>
  </si>
  <si>
    <t>لوح وتندیس</t>
  </si>
  <si>
    <t>4-9</t>
  </si>
  <si>
    <t>هزینه قرارداد عکاسی</t>
  </si>
  <si>
    <t>4-10</t>
  </si>
  <si>
    <t>ساخت تیزر</t>
  </si>
  <si>
    <t>4-11</t>
  </si>
  <si>
    <t>چاپ کاتالوگ (250 صفحه ،4 رنگ ،کاغذ گلاسه،جلدشومیز)</t>
  </si>
  <si>
    <t>4-12</t>
  </si>
  <si>
    <t>تولید محتوای سایت جامع جشنواره (طراحی - متصدیان سایت،بابیستا و ....)</t>
  </si>
  <si>
    <t>5. امور اجرایی، هدایا و جوایز</t>
  </si>
  <si>
    <t>5-1</t>
  </si>
  <si>
    <t>آیین پایانی و افتتاحیه(مجری،قاری،کارگردانی، دکور،LED ، گل­آرایی،کلیپ، پذیرایی ، اجرای برنامه­های هنری و عوامل اجرایی)</t>
  </si>
  <si>
    <t>5-2</t>
  </si>
  <si>
    <t>هزینه های جاری تالارهای نمایشی</t>
  </si>
  <si>
    <t>5-3</t>
  </si>
  <si>
    <t xml:space="preserve">حق الزحمه مدیران بخش هاو رابطین (قائم مقام و مشاوران دبیر، مدیران و دستیاران: دبیرخانه،اجرایی، نمایش های شادی آور، خیابانی، روابط عمومی، برنامه ریزی،تبلیغات ،رادیوتئاتر،ارزشیابی،بین الملل،فنی، تشریفات،پژوهش،پشتیبانی، حراست،رابطین داوران واجراهای خیابانی ونمایش های شادی آور) </t>
  </si>
  <si>
    <t>5-4</t>
  </si>
  <si>
    <t>حق الزحمه دبیر جشنواره</t>
  </si>
  <si>
    <t>5-5</t>
  </si>
  <si>
    <t>اسکان و پذیرایی گروه شهرستانی</t>
  </si>
  <si>
    <t>5-6</t>
  </si>
  <si>
    <t xml:space="preserve">اجاره تالارها و اماکن هنری غیرتابع و تنخواه تالارهای میزبان </t>
  </si>
  <si>
    <t>5-7</t>
  </si>
  <si>
    <t>خدمات کارگاهی و فنی (گریم، اجاره تجهیزات صوتی ونوری و ویدیویی، دکور و ...)</t>
  </si>
  <si>
    <t>5-8</t>
  </si>
  <si>
    <t>حمل ونقل هیات های داوری ،مهمانان و..</t>
  </si>
  <si>
    <t>6. بخش جوایز</t>
  </si>
  <si>
    <t>6-1</t>
  </si>
  <si>
    <t xml:space="preserve">هدایا و بزرگداشت (1 نفر)  </t>
  </si>
  <si>
    <t>6-2</t>
  </si>
  <si>
    <t>جوایز بخش صد ثانیه</t>
  </si>
  <si>
    <t>6-3</t>
  </si>
  <si>
    <t>جوایز بخش بزرگسال</t>
  </si>
  <si>
    <t>6-4</t>
  </si>
  <si>
    <t>جوایز بخش کودک و نوجوان</t>
  </si>
  <si>
    <t>6-5</t>
  </si>
  <si>
    <t>جوایز بخش فضای باز</t>
  </si>
  <si>
    <t>6-6</t>
  </si>
  <si>
    <t>بخش اختراعات</t>
  </si>
  <si>
    <t>6-7</t>
  </si>
  <si>
    <t>7. بخش تئاتر ملل</t>
  </si>
  <si>
    <t>7-1</t>
  </si>
  <si>
    <t xml:space="preserve">کمک هزینه اجرای گروه های بخش ملل </t>
  </si>
  <si>
    <t>7-2</t>
  </si>
  <si>
    <t xml:space="preserve">تهیه بلیط برای گروههای نمایشی بخش ملل </t>
  </si>
  <si>
    <t>7-3</t>
  </si>
  <si>
    <t>هزینه های گمرکی وبار- ساخت دکور</t>
  </si>
  <si>
    <t>-</t>
  </si>
  <si>
    <t>7-4</t>
  </si>
  <si>
    <t xml:space="preserve">دستمزد مترجمین مهمانان جشنواره </t>
  </si>
  <si>
    <t>7-5</t>
  </si>
  <si>
    <t>ورکشاپ عروسکی</t>
  </si>
  <si>
    <t>8.کارگاه های آموزشی ،پژوهش و انتشارات</t>
  </si>
  <si>
    <t>8-1</t>
  </si>
  <si>
    <t>حق الزحمه اساتیدکارگاه های آموزشی</t>
  </si>
  <si>
    <t>8-2</t>
  </si>
  <si>
    <t>حمایت از کتاب</t>
  </si>
  <si>
    <t>8-3</t>
  </si>
  <si>
    <t>هزینه های تالیف و ترجمه کتب پژوهشی جشنواره(حق التالیف وحق الترجمه)</t>
  </si>
  <si>
    <t xml:space="preserve">هزینه های جاری سالیانه دبیرخانه: پذیرایی، ارسال مراسلات، غذا، آژانس، پیک ، انرژی ، اینترنت ، تلفن ، تجهیزات مصرفی و... </t>
  </si>
  <si>
    <t>سولماز عسگری</t>
  </si>
  <si>
    <t>جلسه مطبوعاتی</t>
  </si>
  <si>
    <t>سجاد موسوی</t>
  </si>
  <si>
    <t xml:space="preserve">بابت قرارداد ستادخبري و روابط عمومي </t>
  </si>
  <si>
    <t xml:space="preserve">تبلیغات محیطی تالارهای نمایشی و نمایش های میدانی </t>
  </si>
  <si>
    <t xml:space="preserve">بابت قرارداد تصويربرداري و مستندسازي </t>
  </si>
  <si>
    <t>حمید جانثاری</t>
  </si>
  <si>
    <t xml:space="preserve">بابت قرارداد طراحي گرافيک و کاتالوگ </t>
  </si>
  <si>
    <t>مرضیه سرمشقی</t>
  </si>
  <si>
    <t>داور نمینی</t>
  </si>
  <si>
    <t>بابت ساخت تندیس</t>
  </si>
  <si>
    <t>بابت قرارداد عکاسی</t>
  </si>
  <si>
    <t xml:space="preserve">رضا معطریان </t>
  </si>
  <si>
    <t>حمید جانثاری و پیمان قانع</t>
  </si>
  <si>
    <t xml:space="preserve">بابت قرارداد افتتاحيه </t>
  </si>
  <si>
    <t>حامد زارعان</t>
  </si>
  <si>
    <t xml:space="preserve">بابت قرارداد اختتاميه </t>
  </si>
  <si>
    <t>فاطمه بحرینی</t>
  </si>
  <si>
    <t xml:space="preserve">حمید حسنی </t>
  </si>
  <si>
    <t xml:space="preserve">بابت تشريفات و پذيرايي اختتاميه </t>
  </si>
  <si>
    <t>پاداش عوامل اجرایی</t>
  </si>
  <si>
    <t>امیر سلطان احمدی</t>
  </si>
  <si>
    <t>حق الزحمه دبیر</t>
  </si>
  <si>
    <t>تالارمولوی</t>
  </si>
  <si>
    <t>هزینه اجاره تالارها</t>
  </si>
  <si>
    <t>حسین آذری</t>
  </si>
  <si>
    <t>هتل باباطاهر</t>
  </si>
  <si>
    <t xml:space="preserve">بابت بزرگداشت سرکار خانم مريم سعادت در بيستمين جشنواره عروسکي پرداخت دو عدد نیم سکه </t>
  </si>
  <si>
    <t xml:space="preserve">بابت خريد 20 بليط در مسير روسيه،صربستان،قرقيزستان و فرانسه  </t>
  </si>
  <si>
    <t xml:space="preserve">سلما محسنی </t>
  </si>
  <si>
    <t>آرزو عالی</t>
  </si>
  <si>
    <t>کمک هزینه آثار</t>
  </si>
  <si>
    <t>آرش مصطفایی</t>
  </si>
  <si>
    <t>حسین نعیمی ذاکر</t>
  </si>
  <si>
    <t>روابط عمومی و تبلیغات</t>
  </si>
  <si>
    <t>اموراجرایی</t>
  </si>
  <si>
    <t>لیست جوایز بیست و نهمین جشنواره بین المللی تئاتر عروسکی</t>
  </si>
  <si>
    <t>انتشارات و پژوهش</t>
  </si>
  <si>
    <t>مبلغ</t>
  </si>
  <si>
    <t>فرزاد</t>
  </si>
  <si>
    <t>لباسی</t>
  </si>
  <si>
    <t>هر کسی لباسی داره</t>
  </si>
  <si>
    <t xml:space="preserve"> مليكا زارع</t>
  </si>
  <si>
    <t xml:space="preserve"> وحيد کيارسي</t>
  </si>
  <si>
    <t xml:space="preserve"> ابوالفضل جهان مهين</t>
  </si>
  <si>
    <t xml:space="preserve"> مهدي گلناري</t>
  </si>
  <si>
    <t xml:space="preserve"> عليرضا محزون</t>
  </si>
  <si>
    <t xml:space="preserve"> امير بادامي</t>
  </si>
  <si>
    <t xml:space="preserve"> مهديس سعيدي</t>
  </si>
  <si>
    <t xml:space="preserve"> فروزان اميني</t>
  </si>
  <si>
    <t xml:space="preserve"> مينا رمضاني</t>
  </si>
  <si>
    <t xml:space="preserve"> زهرا عظيمي</t>
  </si>
  <si>
    <t xml:space="preserve"> قيس يساقي</t>
  </si>
  <si>
    <t xml:space="preserve"> حوريا جماليان</t>
  </si>
  <si>
    <t xml:space="preserve"> سميه عباس زاده</t>
  </si>
  <si>
    <t xml:space="preserve"> نگاه سهرابي</t>
  </si>
  <si>
    <t xml:space="preserve"> مهرانه زرگر</t>
  </si>
  <si>
    <t xml:space="preserve"> حامد قنوعي</t>
  </si>
  <si>
    <t xml:space="preserve"> سامان پردل</t>
  </si>
  <si>
    <t xml:space="preserve"> ندا وفايي</t>
  </si>
  <si>
    <t>بخش مهمان</t>
  </si>
  <si>
    <t>بهروز غریب پور</t>
  </si>
  <si>
    <t xml:space="preserve">ستاد جشنواره </t>
  </si>
  <si>
    <t xml:space="preserve">لیست دبیر خانه بیستمین جشنواره عروسکی </t>
  </si>
  <si>
    <t>رضا شاد</t>
  </si>
  <si>
    <t>جمـــــــــع</t>
  </si>
  <si>
    <t>بخش نمایشنامه نویسی</t>
  </si>
  <si>
    <t>هما جدیکار</t>
  </si>
  <si>
    <t>مشاور دبیر</t>
  </si>
  <si>
    <t>مهدی مختاری</t>
  </si>
  <si>
    <t>بابت ضبط و فيلمبرداري برنامه بابيستا(اجاره تجهيزات صوتي)</t>
  </si>
  <si>
    <t xml:space="preserve">بابت موزيک برنامه بابيستا در بيستمين جشنواره عروسکي </t>
  </si>
  <si>
    <t xml:space="preserve">بابت مجري برنامه بابيستا در بيستمين جشنواره عروسکي </t>
  </si>
  <si>
    <t xml:space="preserve">بابت ايده پرداز برنامه بابيستا در بيستمين جشنواره عروسکي </t>
  </si>
  <si>
    <t xml:space="preserve">بابت مجري ورکشاپ در بيستمين جشنواره عروسکي </t>
  </si>
  <si>
    <t xml:space="preserve">بابت تدوين برنامه بابيستا در بيستمين جشنواره عروسکي </t>
  </si>
  <si>
    <t>پوریا حیدری</t>
  </si>
  <si>
    <t>نیما کرمی</t>
  </si>
  <si>
    <t>امین محمدی</t>
  </si>
  <si>
    <t>آرش صادقیان</t>
  </si>
  <si>
    <t>ساسان سلیمانی</t>
  </si>
  <si>
    <t xml:space="preserve">بابت ساخت تيزر صدثانيه اي در بيستمين جشنواره عروسکي </t>
  </si>
  <si>
    <t xml:space="preserve">بابت گرافيک در بيستمين جشنواره عروسکي </t>
  </si>
  <si>
    <t>مهدی شاد</t>
  </si>
  <si>
    <t>علی شه جوئی</t>
  </si>
  <si>
    <t xml:space="preserve">بابت موزیک افتتاحیه </t>
  </si>
  <si>
    <t xml:space="preserve"> حق الزحمه عوامل اجرايي کانون پرورش فکري کودک و نوجوان </t>
  </si>
  <si>
    <t>حمیدرضا نعیمی</t>
  </si>
  <si>
    <t xml:space="preserve"> قرارداد هزينه خسارت سانس اجرا نمایش اينک انسان</t>
  </si>
  <si>
    <t>بابت هزینه ویزا،بلیط و بیمه سفر دبیر جشنواره به روسیه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</si>
</sst>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-&quot; &quot;;#,##0\-&quot; &quot;"/>
    <numFmt numFmtId="165" formatCode="_ * #,##0_-_ _ ;_ * #,##0\-_ _ ;_ * &quot;-&quot;_-_ _ ;_ @_ "/>
  </numFmts>
  <fonts count="16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color rgb="FF080000"/>
      <name val="B Nazanin"/>
      <charset val="178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color rgb="FF000000"/>
      <name val="B Nazanin"/>
      <charset val="178"/>
    </font>
    <font>
      <sz val="14"/>
      <color theme="1"/>
      <name val="B Nazanin"/>
      <charset val="178"/>
    </font>
    <font>
      <b/>
      <sz val="14"/>
      <color rgb="FF000000"/>
      <name val="B Nazanin"/>
      <charset val="178"/>
    </font>
    <font>
      <sz val="11"/>
      <name val="B Titr"/>
      <charset val="178"/>
    </font>
    <font>
      <sz val="11"/>
      <color theme="1"/>
      <name val="B Titr"/>
      <charset val="178"/>
    </font>
    <font>
      <sz val="12"/>
      <name val="B Nazanin"/>
      <charset val="178"/>
    </font>
    <font>
      <b/>
      <sz val="11"/>
      <name val="B Titr"/>
      <charset val="178"/>
    </font>
    <font>
      <sz val="12"/>
      <color rgb="FF000000"/>
      <name val="B Nazanin"/>
      <charset val="178"/>
    </font>
    <font>
      <sz val="16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4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2"/>
    </xf>
    <xf numFmtId="0" fontId="3" fillId="2" borderId="6" xfId="0" applyFont="1" applyFill="1" applyBorder="1" applyAlignment="1">
      <alignment horizontal="center" vertical="center" wrapText="1" readingOrder="2"/>
    </xf>
    <xf numFmtId="3" fontId="3" fillId="2" borderId="6" xfId="1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 wrapText="1" readingOrder="2"/>
    </xf>
    <xf numFmtId="49" fontId="4" fillId="0" borderId="1" xfId="0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4" fillId="3" borderId="1" xfId="0" applyNumberFormat="1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3" fillId="0" borderId="0" xfId="0" applyFont="1"/>
    <xf numFmtId="3" fontId="3" fillId="3" borderId="1" xfId="0" applyNumberFormat="1" applyFont="1" applyFill="1" applyBorder="1" applyAlignment="1">
      <alignment horizontal="center" vertical="center" wrapText="1" readingOrder="2"/>
    </xf>
    <xf numFmtId="49" fontId="4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5" fillId="0" borderId="16" xfId="1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readingOrder="2"/>
    </xf>
    <xf numFmtId="3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 readingOrder="2"/>
    </xf>
    <xf numFmtId="0" fontId="7" fillId="0" borderId="19" xfId="0" applyFont="1" applyBorder="1" applyAlignment="1">
      <alignment horizontal="center" vertical="center" wrapText="1" readingOrder="2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3" fontId="10" fillId="4" borderId="8" xfId="0" applyNumberFormat="1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 readingOrder="2"/>
    </xf>
    <xf numFmtId="3" fontId="11" fillId="4" borderId="1" xfId="0" applyNumberFormat="1" applyFont="1" applyFill="1" applyBorder="1" applyAlignment="1">
      <alignment horizontal="center" vertical="center" wrapText="1" readingOrder="2"/>
    </xf>
    <xf numFmtId="3" fontId="10" fillId="4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right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3" fontId="12" fillId="0" borderId="1" xfId="0" applyNumberFormat="1" applyFont="1" applyBorder="1" applyAlignment="1">
      <alignment horizontal="center" vertical="center" wrapText="1" readingOrder="2"/>
    </xf>
    <xf numFmtId="3" fontId="12" fillId="0" borderId="1" xfId="1" applyNumberFormat="1" applyFont="1" applyFill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 wrapText="1" readingOrder="2"/>
    </xf>
    <xf numFmtId="3" fontId="10" fillId="3" borderId="1" xfId="0" applyNumberFormat="1" applyFont="1" applyFill="1" applyBorder="1" applyAlignment="1">
      <alignment horizontal="center" vertical="center" wrapText="1" readingOrder="2"/>
    </xf>
    <xf numFmtId="3" fontId="10" fillId="3" borderId="1" xfId="0" applyNumberFormat="1" applyFont="1" applyFill="1" applyBorder="1" applyAlignment="1">
      <alignment horizontal="center" vertical="center"/>
    </xf>
    <xf numFmtId="3" fontId="10" fillId="3" borderId="9" xfId="0" applyNumberFormat="1" applyFont="1" applyFill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 wrapText="1" readingOrder="2"/>
    </xf>
    <xf numFmtId="3" fontId="12" fillId="0" borderId="1" xfId="0" applyNumberFormat="1" applyFont="1" applyBorder="1" applyAlignment="1">
      <alignment horizontal="right" vertical="center" readingOrder="2"/>
    </xf>
    <xf numFmtId="3" fontId="12" fillId="0" borderId="1" xfId="0" applyNumberFormat="1" applyFont="1" applyBorder="1" applyAlignment="1">
      <alignment horizontal="center" vertical="center" readingOrder="2"/>
    </xf>
    <xf numFmtId="3" fontId="12" fillId="0" borderId="1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 wrapText="1" readingOrder="2"/>
    </xf>
    <xf numFmtId="3" fontId="12" fillId="0" borderId="0" xfId="0" applyNumberFormat="1" applyFont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 wrapText="1" readingOrder="2"/>
    </xf>
    <xf numFmtId="3" fontId="13" fillId="3" borderId="9" xfId="0" applyNumberFormat="1" applyFont="1" applyFill="1" applyBorder="1" applyAlignment="1">
      <alignment horizontal="center" vertical="center" wrapText="1" readingOrder="2"/>
    </xf>
    <xf numFmtId="0" fontId="12" fillId="0" borderId="1" xfId="0" applyFont="1" applyBorder="1" applyAlignment="1">
      <alignment horizontal="right" vertical="center" wrapText="1" readingOrder="2"/>
    </xf>
    <xf numFmtId="0" fontId="12" fillId="0" borderId="1" xfId="0" applyFont="1" applyBorder="1" applyAlignment="1">
      <alignment horizontal="center" vertical="center" readingOrder="2"/>
    </xf>
    <xf numFmtId="0" fontId="12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 readingOrder="2"/>
    </xf>
    <xf numFmtId="3" fontId="10" fillId="3" borderId="1" xfId="1" applyNumberFormat="1" applyFont="1" applyFill="1" applyBorder="1" applyAlignment="1">
      <alignment horizontal="center" vertical="center" wrapText="1" readingOrder="2"/>
    </xf>
    <xf numFmtId="3" fontId="10" fillId="3" borderId="9" xfId="1" applyNumberFormat="1" applyFont="1" applyFill="1" applyBorder="1" applyAlignment="1">
      <alignment horizontal="center" vertical="center" wrapText="1" readingOrder="2"/>
    </xf>
    <xf numFmtId="3" fontId="2" fillId="0" borderId="1" xfId="0" applyNumberFormat="1" applyFont="1" applyBorder="1" applyAlignment="1">
      <alignment horizontal="center" vertical="center" wrapText="1" readingOrder="2"/>
    </xf>
    <xf numFmtId="0" fontId="12" fillId="0" borderId="1" xfId="0" applyFont="1" applyBorder="1" applyAlignment="1">
      <alignment horizontal="right" vertical="center" readingOrder="2"/>
    </xf>
    <xf numFmtId="3" fontId="12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 wrapText="1"/>
    </xf>
    <xf numFmtId="3" fontId="10" fillId="3" borderId="9" xfId="0" applyNumberFormat="1" applyFont="1" applyFill="1" applyBorder="1" applyAlignment="1">
      <alignment horizontal="center" vertical="center" wrapText="1" readingOrder="2"/>
    </xf>
    <xf numFmtId="3" fontId="2" fillId="0" borderId="1" xfId="1" applyNumberFormat="1" applyFont="1" applyFill="1" applyBorder="1" applyAlignment="1">
      <alignment horizontal="center" vertical="center" wrapText="1" readingOrder="2"/>
    </xf>
    <xf numFmtId="3" fontId="11" fillId="3" borderId="1" xfId="0" applyNumberFormat="1" applyFont="1" applyFill="1" applyBorder="1" applyAlignment="1">
      <alignment horizontal="center" vertical="center" wrapText="1" readingOrder="2"/>
    </xf>
    <xf numFmtId="3" fontId="11" fillId="3" borderId="9" xfId="0" applyNumberFormat="1" applyFont="1" applyFill="1" applyBorder="1" applyAlignment="1">
      <alignment horizontal="center" vertical="center" wrapText="1" readingOrder="2"/>
    </xf>
    <xf numFmtId="0" fontId="2" fillId="0" borderId="8" xfId="0" applyFont="1" applyBorder="1" applyAlignment="1">
      <alignment horizontal="center" vertical="center" wrapText="1" readingOrder="2"/>
    </xf>
    <xf numFmtId="3" fontId="10" fillId="3" borderId="6" xfId="0" applyNumberFormat="1" applyFont="1" applyFill="1" applyBorder="1" applyAlignment="1">
      <alignment horizontal="center" vertical="center" wrapText="1" readingOrder="2"/>
    </xf>
    <xf numFmtId="3" fontId="11" fillId="3" borderId="6" xfId="0" applyNumberFormat="1" applyFont="1" applyFill="1" applyBorder="1" applyAlignment="1">
      <alignment horizontal="center" vertical="center" wrapText="1" readingOrder="2"/>
    </xf>
    <xf numFmtId="3" fontId="11" fillId="3" borderId="7" xfId="0" applyNumberFormat="1" applyFont="1" applyFill="1" applyBorder="1" applyAlignment="1">
      <alignment horizontal="center" vertical="center" wrapText="1" readingOrder="2"/>
    </xf>
    <xf numFmtId="3" fontId="10" fillId="4" borderId="16" xfId="0" applyNumberFormat="1" applyFont="1" applyFill="1" applyBorder="1" applyAlignment="1">
      <alignment horizontal="center" vertical="center"/>
    </xf>
    <xf numFmtId="3" fontId="10" fillId="4" borderId="17" xfId="0" applyNumberFormat="1" applyFont="1" applyFill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3" fontId="5" fillId="0" borderId="23" xfId="1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/>
    </xf>
    <xf numFmtId="3" fontId="3" fillId="2" borderId="7" xfId="1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3" fontId="5" fillId="0" borderId="29" xfId="1" applyNumberFormat="1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 readingOrder="2"/>
    </xf>
    <xf numFmtId="0" fontId="3" fillId="2" borderId="4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horizontal="center" vertical="center" wrapText="1" readingOrder="2"/>
    </xf>
    <xf numFmtId="3" fontId="12" fillId="0" borderId="0" xfId="0" applyNumberFormat="1" applyFont="1" applyFill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3" fontId="5" fillId="4" borderId="20" xfId="0" applyNumberFormat="1" applyFont="1" applyFill="1" applyBorder="1" applyAlignment="1">
      <alignment horizontal="right" vertical="center" wrapText="1" readingOrder="2"/>
    </xf>
    <xf numFmtId="3" fontId="5" fillId="4" borderId="3" xfId="0" applyNumberFormat="1" applyFont="1" applyFill="1" applyBorder="1" applyAlignment="1">
      <alignment horizontal="right" vertical="center" wrapText="1" readingOrder="2"/>
    </xf>
    <xf numFmtId="3" fontId="5" fillId="4" borderId="21" xfId="0" applyNumberFormat="1" applyFont="1" applyFill="1" applyBorder="1" applyAlignment="1">
      <alignment horizontal="right" vertical="center" wrapText="1" readingOrder="2"/>
    </xf>
    <xf numFmtId="3" fontId="10" fillId="4" borderId="24" xfId="0" applyNumberFormat="1" applyFont="1" applyFill="1" applyBorder="1" applyAlignment="1">
      <alignment horizontal="center" vertical="center"/>
    </xf>
    <xf numFmtId="3" fontId="10" fillId="4" borderId="25" xfId="0" applyNumberFormat="1" applyFont="1" applyFill="1" applyBorder="1" applyAlignment="1">
      <alignment horizontal="center" vertical="center"/>
    </xf>
    <xf numFmtId="3" fontId="10" fillId="4" borderId="26" xfId="0" applyNumberFormat="1" applyFont="1" applyFill="1" applyBorder="1" applyAlignment="1">
      <alignment horizontal="center" vertical="center"/>
    </xf>
    <xf numFmtId="3" fontId="5" fillId="4" borderId="8" xfId="0" applyNumberFormat="1" applyFont="1" applyFill="1" applyBorder="1" applyAlignment="1">
      <alignment horizontal="right" vertical="center" wrapText="1" readingOrder="2"/>
    </xf>
    <xf numFmtId="3" fontId="5" fillId="4" borderId="1" xfId="0" applyNumberFormat="1" applyFont="1" applyFill="1" applyBorder="1" applyAlignment="1">
      <alignment horizontal="right" vertical="center" wrapText="1" readingOrder="2"/>
    </xf>
    <xf numFmtId="3" fontId="5" fillId="4" borderId="9" xfId="0" applyNumberFormat="1" applyFont="1" applyFill="1" applyBorder="1" applyAlignment="1">
      <alignment horizontal="right" vertical="center" wrapText="1" readingOrder="2"/>
    </xf>
    <xf numFmtId="3" fontId="10" fillId="3" borderId="8" xfId="0" applyNumberFormat="1" applyFont="1" applyFill="1" applyBorder="1" applyAlignment="1">
      <alignment horizontal="right" vertical="center" wrapText="1" readingOrder="2"/>
    </xf>
    <xf numFmtId="3" fontId="10" fillId="3" borderId="1" xfId="0" applyNumberFormat="1" applyFont="1" applyFill="1" applyBorder="1" applyAlignment="1">
      <alignment horizontal="right" vertical="center" wrapText="1" readingOrder="2"/>
    </xf>
    <xf numFmtId="3" fontId="10" fillId="4" borderId="27" xfId="0" applyNumberFormat="1" applyFont="1" applyFill="1" applyBorder="1" applyAlignment="1">
      <alignment horizontal="center" vertical="center"/>
    </xf>
    <xf numFmtId="3" fontId="10" fillId="4" borderId="16" xfId="0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right" vertical="center" wrapText="1" readingOrder="2"/>
    </xf>
    <xf numFmtId="0" fontId="3" fillId="4" borderId="3" xfId="0" applyFont="1" applyFill="1" applyBorder="1" applyAlignment="1">
      <alignment horizontal="right" vertical="center" wrapText="1" readingOrder="2"/>
    </xf>
    <xf numFmtId="0" fontId="3" fillId="4" borderId="21" xfId="0" applyFont="1" applyFill="1" applyBorder="1" applyAlignment="1">
      <alignment horizontal="right" vertical="center" wrapText="1" readingOrder="2"/>
    </xf>
    <xf numFmtId="0" fontId="10" fillId="3" borderId="8" xfId="0" applyFont="1" applyFill="1" applyBorder="1" applyAlignment="1">
      <alignment horizontal="right" vertical="center" wrapText="1" readingOrder="2"/>
    </xf>
    <xf numFmtId="0" fontId="10" fillId="3" borderId="1" xfId="0" applyFont="1" applyFill="1" applyBorder="1" applyAlignment="1">
      <alignment horizontal="right" vertical="center" wrapText="1" readingOrder="2"/>
    </xf>
    <xf numFmtId="0" fontId="5" fillId="4" borderId="20" xfId="0" applyFont="1" applyFill="1" applyBorder="1" applyAlignment="1">
      <alignment horizontal="right" vertical="center" wrapText="1" readingOrder="2"/>
    </xf>
    <xf numFmtId="0" fontId="5" fillId="4" borderId="3" xfId="0" applyFont="1" applyFill="1" applyBorder="1" applyAlignment="1">
      <alignment horizontal="right" vertical="center" wrapText="1" readingOrder="2"/>
    </xf>
    <xf numFmtId="0" fontId="5" fillId="4" borderId="21" xfId="0" applyFont="1" applyFill="1" applyBorder="1" applyAlignment="1">
      <alignment horizontal="right" vertical="center" wrapText="1" readingOrder="2"/>
    </xf>
    <xf numFmtId="0" fontId="10" fillId="3" borderId="20" xfId="0" applyFont="1" applyFill="1" applyBorder="1" applyAlignment="1">
      <alignment horizontal="right" vertical="center" wrapText="1" readingOrder="2"/>
    </xf>
    <xf numFmtId="0" fontId="10" fillId="3" borderId="4" xfId="0" applyFont="1" applyFill="1" applyBorder="1" applyAlignment="1">
      <alignment horizontal="right" vertical="center" wrapText="1" readingOrder="2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4" borderId="28" xfId="0" applyFont="1" applyFill="1" applyBorder="1" applyAlignment="1">
      <alignment horizontal="center"/>
    </xf>
    <xf numFmtId="0" fontId="5" fillId="0" borderId="13" xfId="0" applyFont="1" applyBorder="1" applyAlignment="1">
      <alignment horizontal="center" vertical="center" wrapText="1" readingOrder="2"/>
    </xf>
    <xf numFmtId="0" fontId="5" fillId="0" borderId="14" xfId="0" applyFont="1" applyBorder="1" applyAlignment="1">
      <alignment horizontal="center" vertical="center" wrapText="1" readingOrder="2"/>
    </xf>
    <xf numFmtId="0" fontId="5" fillId="0" borderId="15" xfId="0" applyFont="1" applyBorder="1" applyAlignment="1">
      <alignment horizontal="center" vertical="center" wrapText="1" readingOrder="2"/>
    </xf>
    <xf numFmtId="3" fontId="3" fillId="3" borderId="20" xfId="0" applyNumberFormat="1" applyFont="1" applyFill="1" applyBorder="1" applyAlignment="1">
      <alignment horizontal="center" vertical="center" wrapText="1" readingOrder="2"/>
    </xf>
    <xf numFmtId="3" fontId="3" fillId="3" borderId="3" xfId="0" applyNumberFormat="1" applyFont="1" applyFill="1" applyBorder="1" applyAlignment="1">
      <alignment horizontal="center" vertical="center" wrapText="1" readingOrder="2"/>
    </xf>
    <xf numFmtId="3" fontId="3" fillId="3" borderId="4" xfId="0" applyNumberFormat="1" applyFont="1" applyFill="1" applyBorder="1" applyAlignment="1">
      <alignment horizontal="center" vertical="center" wrapText="1" readingOrder="2"/>
    </xf>
    <xf numFmtId="0" fontId="5" fillId="0" borderId="22" xfId="0" applyFont="1" applyBorder="1" applyAlignment="1">
      <alignment horizontal="center" vertical="center" wrapText="1" readingOrder="2"/>
    </xf>
    <xf numFmtId="0" fontId="5" fillId="0" borderId="23" xfId="0" applyFont="1" applyBorder="1" applyAlignment="1">
      <alignment horizontal="center" vertical="center" wrapText="1" readingOrder="2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rightToLeft="1" topLeftCell="A61" zoomScale="85" zoomScaleNormal="85" zoomScaleSheetLayoutView="130" workbookViewId="0">
      <selection activeCell="I27" sqref="I27"/>
    </sheetView>
  </sheetViews>
  <sheetFormatPr defaultRowHeight="20.100000000000001" customHeight="1" x14ac:dyDescent="0.25"/>
  <cols>
    <col min="1" max="1" width="4.85546875" bestFit="1" customWidth="1"/>
    <col min="2" max="2" width="76.85546875" customWidth="1"/>
    <col min="3" max="3" width="5.85546875" bestFit="1" customWidth="1"/>
    <col min="4" max="4" width="4.7109375" bestFit="1" customWidth="1"/>
    <col min="5" max="5" width="14.140625" bestFit="1" customWidth="1"/>
    <col min="6" max="6" width="5.7109375" bestFit="1" customWidth="1"/>
    <col min="7" max="7" width="18" bestFit="1" customWidth="1"/>
    <col min="8" max="8" width="17.7109375" bestFit="1" customWidth="1"/>
    <col min="9" max="9" width="14.5703125" bestFit="1" customWidth="1"/>
    <col min="10" max="10" width="12.7109375" bestFit="1" customWidth="1"/>
    <col min="12" max="12" width="12.7109375" bestFit="1" customWidth="1"/>
  </cols>
  <sheetData>
    <row r="1" spans="1:10" ht="20.100000000000001" customHeight="1" x14ac:dyDescent="0.25">
      <c r="A1" s="101" t="s">
        <v>298</v>
      </c>
      <c r="B1" s="102"/>
      <c r="C1" s="102"/>
      <c r="D1" s="102"/>
      <c r="E1" s="102"/>
      <c r="F1" s="102"/>
      <c r="G1" s="102"/>
      <c r="H1" s="102"/>
      <c r="I1" s="102"/>
      <c r="J1" s="103"/>
    </row>
    <row r="2" spans="1:10" ht="20.100000000000001" customHeight="1" x14ac:dyDescent="0.25">
      <c r="A2" s="34" t="s">
        <v>0</v>
      </c>
      <c r="B2" s="35" t="s">
        <v>299</v>
      </c>
      <c r="C2" s="36" t="s">
        <v>300</v>
      </c>
      <c r="D2" s="37" t="s">
        <v>301</v>
      </c>
      <c r="E2" s="35" t="s">
        <v>302</v>
      </c>
      <c r="F2" s="35" t="s">
        <v>301</v>
      </c>
      <c r="G2" s="35" t="s">
        <v>303</v>
      </c>
      <c r="H2" s="35" t="s">
        <v>304</v>
      </c>
      <c r="I2" s="35" t="s">
        <v>305</v>
      </c>
      <c r="J2" s="38" t="s">
        <v>306</v>
      </c>
    </row>
    <row r="3" spans="1:10" ht="20.100000000000001" customHeight="1" x14ac:dyDescent="0.25">
      <c r="A3" s="104" t="s">
        <v>307</v>
      </c>
      <c r="B3" s="105"/>
      <c r="C3" s="105"/>
      <c r="D3" s="105"/>
      <c r="E3" s="105"/>
      <c r="F3" s="105"/>
      <c r="G3" s="105"/>
      <c r="H3" s="105"/>
      <c r="I3" s="105"/>
      <c r="J3" s="106"/>
    </row>
    <row r="4" spans="1:10" ht="20.100000000000001" customHeight="1" x14ac:dyDescent="0.25">
      <c r="A4" s="39" t="s">
        <v>308</v>
      </c>
      <c r="B4" s="40" t="s">
        <v>309</v>
      </c>
      <c r="C4" s="41">
        <v>0</v>
      </c>
      <c r="D4" s="42">
        <v>0</v>
      </c>
      <c r="E4" s="42">
        <v>3000000000</v>
      </c>
      <c r="F4" s="43"/>
      <c r="G4" s="43">
        <v>3933615412</v>
      </c>
      <c r="H4" s="43">
        <v>3933615412</v>
      </c>
      <c r="I4" s="43">
        <v>0</v>
      </c>
      <c r="J4" s="44">
        <f t="shared" ref="J4" si="0">G4-H4</f>
        <v>0</v>
      </c>
    </row>
    <row r="5" spans="1:10" ht="20.100000000000001" customHeight="1" x14ac:dyDescent="0.25">
      <c r="A5" s="39" t="s">
        <v>310</v>
      </c>
      <c r="B5" s="45" t="s">
        <v>311</v>
      </c>
      <c r="C5" s="41" t="s">
        <v>312</v>
      </c>
      <c r="D5" s="42">
        <v>0</v>
      </c>
      <c r="E5" s="42">
        <v>6000000000</v>
      </c>
      <c r="F5" s="43">
        <v>3</v>
      </c>
      <c r="G5" s="43">
        <v>6550000000</v>
      </c>
      <c r="H5" s="43">
        <v>6550000000</v>
      </c>
      <c r="I5" s="43">
        <v>0</v>
      </c>
      <c r="J5" s="44">
        <f>G5-H5-I5</f>
        <v>0</v>
      </c>
    </row>
    <row r="6" spans="1:10" ht="20.100000000000001" customHeight="1" x14ac:dyDescent="0.25">
      <c r="A6" s="107" t="s">
        <v>313</v>
      </c>
      <c r="B6" s="108"/>
      <c r="C6" s="46">
        <v>0</v>
      </c>
      <c r="D6" s="46">
        <v>0</v>
      </c>
      <c r="E6" s="46">
        <v>9000000000</v>
      </c>
      <c r="F6" s="47">
        <f>SUM(F4:F5)</f>
        <v>3</v>
      </c>
      <c r="G6" s="47">
        <f>SUM(G4:G5)</f>
        <v>10483615412</v>
      </c>
      <c r="H6" s="47">
        <f t="shared" ref="H6:I6" si="1">SUM(H4:H5)</f>
        <v>10483615412</v>
      </c>
      <c r="I6" s="47">
        <f t="shared" si="1"/>
        <v>0</v>
      </c>
      <c r="J6" s="48">
        <f>SUM(J4:J5)</f>
        <v>0</v>
      </c>
    </row>
    <row r="7" spans="1:10" ht="20.100000000000001" customHeight="1" x14ac:dyDescent="0.25">
      <c r="A7" s="98" t="s">
        <v>314</v>
      </c>
      <c r="B7" s="99"/>
      <c r="C7" s="99"/>
      <c r="D7" s="99"/>
      <c r="E7" s="99"/>
      <c r="F7" s="99"/>
      <c r="G7" s="99"/>
      <c r="H7" s="99"/>
      <c r="I7" s="99"/>
      <c r="J7" s="100"/>
    </row>
    <row r="8" spans="1:10" ht="20.100000000000001" customHeight="1" x14ac:dyDescent="0.25">
      <c r="A8" s="49" t="s">
        <v>315</v>
      </c>
      <c r="B8" s="50" t="s">
        <v>316</v>
      </c>
      <c r="C8" s="41" t="s">
        <v>312</v>
      </c>
      <c r="D8" s="51">
        <v>5</v>
      </c>
      <c r="E8" s="42">
        <v>1050000000</v>
      </c>
      <c r="F8" s="43">
        <v>5</v>
      </c>
      <c r="G8" s="43">
        <v>900000000</v>
      </c>
      <c r="H8" s="52">
        <v>0</v>
      </c>
      <c r="I8" s="52">
        <f>G8</f>
        <v>900000000</v>
      </c>
      <c r="J8" s="44">
        <f>G8-H8-I8</f>
        <v>0</v>
      </c>
    </row>
    <row r="9" spans="1:10" ht="20.100000000000001" customHeight="1" x14ac:dyDescent="0.25">
      <c r="A9" s="49" t="s">
        <v>317</v>
      </c>
      <c r="B9" s="50" t="s">
        <v>318</v>
      </c>
      <c r="C9" s="41" t="s">
        <v>312</v>
      </c>
      <c r="D9" s="51">
        <v>5</v>
      </c>
      <c r="E9" s="42">
        <v>1050000000</v>
      </c>
      <c r="F9" s="43">
        <v>3</v>
      </c>
      <c r="G9" s="43">
        <v>360000000</v>
      </c>
      <c r="H9" s="52">
        <v>0</v>
      </c>
      <c r="I9" s="52">
        <f>G9</f>
        <v>360000000</v>
      </c>
      <c r="J9" s="44">
        <f t="shared" ref="J9:J20" si="2">G9-H9-I9</f>
        <v>0</v>
      </c>
    </row>
    <row r="10" spans="1:10" ht="20.100000000000001" customHeight="1" x14ac:dyDescent="0.25">
      <c r="A10" s="49" t="s">
        <v>319</v>
      </c>
      <c r="B10" s="50" t="s">
        <v>320</v>
      </c>
      <c r="C10" s="41" t="s">
        <v>312</v>
      </c>
      <c r="D10" s="51">
        <v>5</v>
      </c>
      <c r="E10" s="42">
        <v>1050000000</v>
      </c>
      <c r="F10" s="43">
        <v>5</v>
      </c>
      <c r="G10" s="43">
        <v>920000000</v>
      </c>
      <c r="H10" s="52">
        <v>0</v>
      </c>
      <c r="I10" s="52">
        <f>G10</f>
        <v>920000000</v>
      </c>
      <c r="J10" s="44">
        <f t="shared" si="2"/>
        <v>0</v>
      </c>
    </row>
    <row r="11" spans="1:10" ht="20.100000000000001" customHeight="1" x14ac:dyDescent="0.25">
      <c r="A11" s="49" t="s">
        <v>321</v>
      </c>
      <c r="B11" s="50" t="s">
        <v>322</v>
      </c>
      <c r="C11" s="41">
        <v>0</v>
      </c>
      <c r="D11" s="51">
        <v>3</v>
      </c>
      <c r="E11" s="42">
        <v>450000000</v>
      </c>
      <c r="F11" s="43"/>
      <c r="G11" s="43">
        <v>0</v>
      </c>
      <c r="H11" s="52">
        <v>0</v>
      </c>
      <c r="I11" s="52">
        <v>0</v>
      </c>
      <c r="J11" s="44">
        <f t="shared" si="2"/>
        <v>0</v>
      </c>
    </row>
    <row r="12" spans="1:10" ht="20.100000000000001" customHeight="1" x14ac:dyDescent="0.25">
      <c r="A12" s="49" t="s">
        <v>323</v>
      </c>
      <c r="B12" s="50" t="s">
        <v>324</v>
      </c>
      <c r="C12" s="41">
        <v>0</v>
      </c>
      <c r="D12" s="51">
        <v>5</v>
      </c>
      <c r="E12" s="42">
        <v>1050000000</v>
      </c>
      <c r="F12" s="43"/>
      <c r="G12" s="43">
        <v>0</v>
      </c>
      <c r="H12" s="52">
        <v>0</v>
      </c>
      <c r="I12" s="52">
        <v>0</v>
      </c>
      <c r="J12" s="44">
        <f t="shared" si="2"/>
        <v>0</v>
      </c>
    </row>
    <row r="13" spans="1:10" ht="20.100000000000001" customHeight="1" x14ac:dyDescent="0.25">
      <c r="A13" s="49" t="s">
        <v>325</v>
      </c>
      <c r="B13" s="50" t="s">
        <v>326</v>
      </c>
      <c r="C13" s="41">
        <v>0</v>
      </c>
      <c r="D13" s="51">
        <v>5</v>
      </c>
      <c r="E13" s="42">
        <v>1050000000</v>
      </c>
      <c r="F13" s="43"/>
      <c r="G13" s="43">
        <v>0</v>
      </c>
      <c r="H13" s="52">
        <v>0</v>
      </c>
      <c r="I13" s="52">
        <v>0</v>
      </c>
      <c r="J13" s="44">
        <f t="shared" si="2"/>
        <v>0</v>
      </c>
    </row>
    <row r="14" spans="1:10" ht="20.100000000000001" customHeight="1" x14ac:dyDescent="0.25">
      <c r="A14" s="49" t="s">
        <v>327</v>
      </c>
      <c r="B14" s="50" t="s">
        <v>328</v>
      </c>
      <c r="C14" s="41" t="s">
        <v>312</v>
      </c>
      <c r="D14" s="51">
        <v>3</v>
      </c>
      <c r="E14" s="42">
        <v>750000000</v>
      </c>
      <c r="F14" s="43">
        <v>3</v>
      </c>
      <c r="G14" s="43">
        <v>600000000</v>
      </c>
      <c r="H14" s="43">
        <v>600000000</v>
      </c>
      <c r="I14" s="52">
        <v>0</v>
      </c>
      <c r="J14" s="44">
        <f t="shared" si="2"/>
        <v>0</v>
      </c>
    </row>
    <row r="15" spans="1:10" ht="20.100000000000001" customHeight="1" x14ac:dyDescent="0.25">
      <c r="A15" s="49" t="s">
        <v>329</v>
      </c>
      <c r="B15" s="50" t="s">
        <v>330</v>
      </c>
      <c r="C15" s="41" t="s">
        <v>312</v>
      </c>
      <c r="D15" s="51">
        <v>3</v>
      </c>
      <c r="E15" s="42">
        <v>750000000</v>
      </c>
      <c r="F15" s="43">
        <v>3</v>
      </c>
      <c r="G15" s="43">
        <v>600000000</v>
      </c>
      <c r="H15" s="43">
        <v>600000000</v>
      </c>
      <c r="I15" s="52">
        <v>0</v>
      </c>
      <c r="J15" s="44">
        <f t="shared" si="2"/>
        <v>0</v>
      </c>
    </row>
    <row r="16" spans="1:10" ht="20.100000000000001" customHeight="1" x14ac:dyDescent="0.25">
      <c r="A16" s="49" t="s">
        <v>331</v>
      </c>
      <c r="B16" s="50" t="s">
        <v>332</v>
      </c>
      <c r="C16" s="41" t="s">
        <v>312</v>
      </c>
      <c r="D16" s="51">
        <v>3</v>
      </c>
      <c r="E16" s="42">
        <v>750000000</v>
      </c>
      <c r="F16" s="43">
        <v>3</v>
      </c>
      <c r="G16" s="43">
        <v>360000000</v>
      </c>
      <c r="H16" s="43">
        <v>360000000</v>
      </c>
      <c r="I16" s="52">
        <v>0</v>
      </c>
      <c r="J16" s="44">
        <f t="shared" si="2"/>
        <v>0</v>
      </c>
    </row>
    <row r="17" spans="1:10" ht="20.100000000000001" customHeight="1" x14ac:dyDescent="0.25">
      <c r="A17" s="49" t="s">
        <v>333</v>
      </c>
      <c r="B17" s="50" t="s">
        <v>334</v>
      </c>
      <c r="C17" s="41">
        <v>0</v>
      </c>
      <c r="D17" s="51">
        <v>3</v>
      </c>
      <c r="E17" s="42">
        <v>750000000</v>
      </c>
      <c r="F17" s="43">
        <v>3</v>
      </c>
      <c r="G17" s="43">
        <v>300000000</v>
      </c>
      <c r="H17" s="43">
        <v>300000000</v>
      </c>
      <c r="I17" s="52">
        <v>0</v>
      </c>
      <c r="J17" s="44">
        <f t="shared" si="2"/>
        <v>0</v>
      </c>
    </row>
    <row r="18" spans="1:10" ht="20.100000000000001" customHeight="1" x14ac:dyDescent="0.25">
      <c r="A18" s="49" t="s">
        <v>335</v>
      </c>
      <c r="B18" s="50" t="s">
        <v>336</v>
      </c>
      <c r="C18" s="41"/>
      <c r="D18" s="51"/>
      <c r="E18" s="42"/>
      <c r="F18" s="43">
        <v>3</v>
      </c>
      <c r="G18" s="43">
        <v>750000000</v>
      </c>
      <c r="H18" s="43">
        <v>750000000</v>
      </c>
      <c r="I18" s="52">
        <v>0</v>
      </c>
      <c r="J18" s="44">
        <f t="shared" si="2"/>
        <v>0</v>
      </c>
    </row>
    <row r="19" spans="1:10" ht="20.100000000000001" customHeight="1" x14ac:dyDescent="0.25">
      <c r="A19" s="49" t="s">
        <v>337</v>
      </c>
      <c r="B19" s="50" t="s">
        <v>338</v>
      </c>
      <c r="C19" s="41"/>
      <c r="D19" s="51"/>
      <c r="E19" s="42"/>
      <c r="F19" s="43">
        <v>3</v>
      </c>
      <c r="G19" s="43">
        <v>300000000</v>
      </c>
      <c r="H19" s="43">
        <v>300000000</v>
      </c>
      <c r="I19" s="52">
        <v>0</v>
      </c>
      <c r="J19" s="44">
        <f t="shared" si="2"/>
        <v>0</v>
      </c>
    </row>
    <row r="20" spans="1:10" ht="20.100000000000001" customHeight="1" x14ac:dyDescent="0.25">
      <c r="A20" s="49" t="s">
        <v>339</v>
      </c>
      <c r="B20" s="50" t="s">
        <v>340</v>
      </c>
      <c r="C20" s="41" t="s">
        <v>312</v>
      </c>
      <c r="D20" s="51">
        <v>0</v>
      </c>
      <c r="E20" s="42">
        <v>0</v>
      </c>
      <c r="F20" s="43"/>
      <c r="G20" s="43">
        <v>0</v>
      </c>
      <c r="H20" s="52">
        <v>0</v>
      </c>
      <c r="I20" s="52">
        <v>0</v>
      </c>
      <c r="J20" s="44">
        <f t="shared" si="2"/>
        <v>0</v>
      </c>
    </row>
    <row r="21" spans="1:10" ht="20.100000000000001" customHeight="1" x14ac:dyDescent="0.25">
      <c r="A21" s="107" t="s">
        <v>341</v>
      </c>
      <c r="B21" s="108"/>
      <c r="C21" s="46">
        <v>0</v>
      </c>
      <c r="D21" s="46">
        <v>50</v>
      </c>
      <c r="E21" s="47">
        <f>SUM(E8:E20)</f>
        <v>8700000000</v>
      </c>
      <c r="F21" s="47">
        <f t="shared" ref="F21:J21" si="3">SUM(F8:F20)</f>
        <v>31</v>
      </c>
      <c r="G21" s="47">
        <f t="shared" si="3"/>
        <v>5090000000</v>
      </c>
      <c r="H21" s="47">
        <f t="shared" si="3"/>
        <v>2910000000</v>
      </c>
      <c r="I21" s="47">
        <f t="shared" si="3"/>
        <v>2180000000</v>
      </c>
      <c r="J21" s="48">
        <f t="shared" si="3"/>
        <v>0</v>
      </c>
    </row>
    <row r="22" spans="1:10" ht="20.100000000000001" customHeight="1" x14ac:dyDescent="0.25">
      <c r="A22" s="98" t="s">
        <v>342</v>
      </c>
      <c r="B22" s="99"/>
      <c r="C22" s="99"/>
      <c r="D22" s="99"/>
      <c r="E22" s="99"/>
      <c r="F22" s="99"/>
      <c r="G22" s="99"/>
      <c r="H22" s="99"/>
      <c r="I22" s="99"/>
      <c r="J22" s="100"/>
    </row>
    <row r="23" spans="1:10" ht="20.100000000000001" customHeight="1" x14ac:dyDescent="0.25">
      <c r="A23" s="53" t="s">
        <v>343</v>
      </c>
      <c r="B23" s="50" t="s">
        <v>344</v>
      </c>
      <c r="C23" s="51" t="s">
        <v>345</v>
      </c>
      <c r="D23" s="51">
        <v>15</v>
      </c>
      <c r="E23" s="42">
        <v>7500000000</v>
      </c>
      <c r="F23" s="43">
        <v>13</v>
      </c>
      <c r="G23" s="43">
        <f>4400000000+1000000000</f>
        <v>5400000000</v>
      </c>
      <c r="H23" s="43">
        <v>3905000000</v>
      </c>
      <c r="I23" s="52">
        <v>960000000</v>
      </c>
      <c r="J23" s="44">
        <v>0</v>
      </c>
    </row>
    <row r="24" spans="1:10" ht="20.100000000000001" customHeight="1" x14ac:dyDescent="0.25">
      <c r="A24" s="53" t="s">
        <v>346</v>
      </c>
      <c r="B24" s="50" t="s">
        <v>347</v>
      </c>
      <c r="C24" s="51" t="s">
        <v>345</v>
      </c>
      <c r="D24" s="51">
        <v>12</v>
      </c>
      <c r="E24" s="42">
        <v>7800000000</v>
      </c>
      <c r="F24" s="43">
        <v>14</v>
      </c>
      <c r="G24" s="43">
        <f>8300000000+700000000</f>
        <v>9000000000</v>
      </c>
      <c r="H24" s="52">
        <v>7100000000</v>
      </c>
      <c r="I24" s="52">
        <v>1650000000</v>
      </c>
      <c r="J24" s="44">
        <v>0</v>
      </c>
    </row>
    <row r="25" spans="1:10" ht="20.100000000000001" customHeight="1" x14ac:dyDescent="0.25">
      <c r="A25" s="53" t="s">
        <v>348</v>
      </c>
      <c r="B25" s="50" t="s">
        <v>349</v>
      </c>
      <c r="C25" s="51" t="s">
        <v>345</v>
      </c>
      <c r="D25" s="51">
        <v>12</v>
      </c>
      <c r="E25" s="42">
        <v>7700000000</v>
      </c>
      <c r="F25" s="43">
        <v>16</v>
      </c>
      <c r="G25" s="43">
        <f>7700000000+300000000</f>
        <v>8000000000</v>
      </c>
      <c r="H25" s="54">
        <v>5985000000</v>
      </c>
      <c r="I25" s="52">
        <v>2015000000</v>
      </c>
      <c r="J25" s="44">
        <f t="shared" ref="J25:J28" si="4">G25-H25-I25</f>
        <v>0</v>
      </c>
    </row>
    <row r="26" spans="1:10" ht="20.100000000000001" customHeight="1" x14ac:dyDescent="0.25">
      <c r="A26" s="53" t="s">
        <v>350</v>
      </c>
      <c r="B26" s="50" t="s">
        <v>351</v>
      </c>
      <c r="C26" s="51" t="s">
        <v>345</v>
      </c>
      <c r="D26" s="51">
        <v>30</v>
      </c>
      <c r="E26" s="42">
        <v>2250000000</v>
      </c>
      <c r="F26" s="43">
        <v>18</v>
      </c>
      <c r="G26" s="42">
        <v>1830000000</v>
      </c>
      <c r="H26" s="42">
        <f>G26</f>
        <v>1830000000</v>
      </c>
      <c r="I26" s="52">
        <v>0</v>
      </c>
      <c r="J26" s="44">
        <f t="shared" si="4"/>
        <v>0</v>
      </c>
    </row>
    <row r="27" spans="1:10" ht="20.100000000000001" customHeight="1" x14ac:dyDescent="0.25">
      <c r="A27" s="53" t="s">
        <v>352</v>
      </c>
      <c r="B27" s="50" t="s">
        <v>353</v>
      </c>
      <c r="C27" s="51" t="s">
        <v>345</v>
      </c>
      <c r="D27" s="51">
        <v>5</v>
      </c>
      <c r="E27" s="42">
        <v>500000000</v>
      </c>
      <c r="F27" s="43">
        <v>0</v>
      </c>
      <c r="G27" s="43">
        <v>0</v>
      </c>
      <c r="H27" s="52">
        <v>0</v>
      </c>
      <c r="I27" s="52">
        <v>0</v>
      </c>
      <c r="J27" s="44">
        <f t="shared" si="4"/>
        <v>0</v>
      </c>
    </row>
    <row r="28" spans="1:10" ht="20.100000000000001" customHeight="1" x14ac:dyDescent="0.25">
      <c r="A28" s="53" t="s">
        <v>354</v>
      </c>
      <c r="B28" s="50" t="s">
        <v>355</v>
      </c>
      <c r="C28" s="51">
        <v>0</v>
      </c>
      <c r="D28" s="51">
        <v>0</v>
      </c>
      <c r="E28" s="42">
        <v>0</v>
      </c>
      <c r="F28" s="43">
        <v>1</v>
      </c>
      <c r="G28" s="43">
        <v>2150000000</v>
      </c>
      <c r="H28" s="52">
        <f>G28</f>
        <v>2150000000</v>
      </c>
      <c r="I28" s="52">
        <v>0</v>
      </c>
      <c r="J28" s="44">
        <f t="shared" si="4"/>
        <v>0</v>
      </c>
    </row>
    <row r="29" spans="1:10" ht="20.100000000000001" customHeight="1" x14ac:dyDescent="0.25">
      <c r="A29" s="107" t="s">
        <v>313</v>
      </c>
      <c r="B29" s="108"/>
      <c r="C29" s="46">
        <v>0</v>
      </c>
      <c r="D29" s="46">
        <f>SUM(D23:D28)</f>
        <v>74</v>
      </c>
      <c r="E29" s="55">
        <f>SUM(E23:E28)</f>
        <v>25750000000</v>
      </c>
      <c r="F29" s="55">
        <f>SUM(F23:F27)</f>
        <v>61</v>
      </c>
      <c r="G29" s="55">
        <f>SUM(G23:G28)</f>
        <v>26380000000</v>
      </c>
      <c r="H29" s="55">
        <f>SUM(H23:H28)</f>
        <v>20970000000</v>
      </c>
      <c r="I29" s="55">
        <f>SUM(I23:I28)</f>
        <v>4625000000</v>
      </c>
      <c r="J29" s="56">
        <f>SUM(J23:J28)</f>
        <v>0</v>
      </c>
    </row>
    <row r="30" spans="1:10" ht="20.100000000000001" customHeight="1" x14ac:dyDescent="0.25">
      <c r="A30" s="111" t="s">
        <v>356</v>
      </c>
      <c r="B30" s="112"/>
      <c r="C30" s="112"/>
      <c r="D30" s="112"/>
      <c r="E30" s="112"/>
      <c r="F30" s="112"/>
      <c r="G30" s="112"/>
      <c r="H30" s="112"/>
      <c r="I30" s="112"/>
      <c r="J30" s="113"/>
    </row>
    <row r="31" spans="1:10" ht="20.100000000000001" customHeight="1" x14ac:dyDescent="0.25">
      <c r="A31" s="53" t="s">
        <v>357</v>
      </c>
      <c r="B31" s="57" t="s">
        <v>358</v>
      </c>
      <c r="C31" s="58">
        <v>0</v>
      </c>
      <c r="D31" s="51">
        <v>0</v>
      </c>
      <c r="E31" s="52">
        <v>500000000</v>
      </c>
      <c r="F31" s="43">
        <v>0</v>
      </c>
      <c r="G31" s="43">
        <v>800000000</v>
      </c>
      <c r="H31" s="52">
        <v>800000000</v>
      </c>
      <c r="I31" s="52">
        <v>0</v>
      </c>
      <c r="J31" s="44">
        <f>G31-H31-I31</f>
        <v>0</v>
      </c>
    </row>
    <row r="32" spans="1:10" ht="37.5" x14ac:dyDescent="0.25">
      <c r="A32" s="53" t="s">
        <v>359</v>
      </c>
      <c r="B32" s="59" t="s">
        <v>360</v>
      </c>
      <c r="C32" s="60">
        <v>0</v>
      </c>
      <c r="D32" s="52">
        <v>0</v>
      </c>
      <c r="E32" s="52">
        <v>4000000000</v>
      </c>
      <c r="F32" s="43">
        <v>0</v>
      </c>
      <c r="G32" s="43">
        <v>711500000</v>
      </c>
      <c r="H32" s="52">
        <v>711500000</v>
      </c>
      <c r="I32" s="52">
        <v>0</v>
      </c>
      <c r="J32" s="44">
        <f t="shared" ref="J32:J42" si="5">G32-H32-I32</f>
        <v>0</v>
      </c>
    </row>
    <row r="33" spans="1:12" ht="20.100000000000001" customHeight="1" x14ac:dyDescent="0.25">
      <c r="A33" s="53" t="s">
        <v>361</v>
      </c>
      <c r="B33" s="57" t="s">
        <v>362</v>
      </c>
      <c r="C33" s="58">
        <v>0</v>
      </c>
      <c r="D33" s="51">
        <v>0</v>
      </c>
      <c r="E33" s="52">
        <v>500000000</v>
      </c>
      <c r="F33" s="43">
        <v>0</v>
      </c>
      <c r="G33" s="43">
        <v>700000000</v>
      </c>
      <c r="H33" s="52">
        <f>G33</f>
        <v>700000000</v>
      </c>
      <c r="I33" s="52">
        <v>0</v>
      </c>
      <c r="J33" s="44">
        <f t="shared" si="5"/>
        <v>0</v>
      </c>
    </row>
    <row r="34" spans="1:12" ht="20.100000000000001" customHeight="1" x14ac:dyDescent="0.25">
      <c r="A34" s="53" t="s">
        <v>363</v>
      </c>
      <c r="B34" s="57" t="s">
        <v>364</v>
      </c>
      <c r="C34" s="58">
        <v>0</v>
      </c>
      <c r="D34" s="52">
        <v>0</v>
      </c>
      <c r="E34" s="52">
        <v>1000000000</v>
      </c>
      <c r="F34" s="43">
        <v>0</v>
      </c>
      <c r="G34" s="43">
        <v>0</v>
      </c>
      <c r="H34" s="52">
        <v>0</v>
      </c>
      <c r="I34" s="52">
        <v>0</v>
      </c>
      <c r="J34" s="44">
        <f t="shared" si="5"/>
        <v>0</v>
      </c>
      <c r="L34" s="96"/>
    </row>
    <row r="35" spans="1:12" ht="20.100000000000001" customHeight="1" x14ac:dyDescent="0.25">
      <c r="A35" s="53" t="s">
        <v>365</v>
      </c>
      <c r="B35" s="57" t="s">
        <v>366</v>
      </c>
      <c r="C35" s="58">
        <v>0</v>
      </c>
      <c r="D35" s="52">
        <v>0</v>
      </c>
      <c r="E35" s="52">
        <v>5000000000</v>
      </c>
      <c r="F35" s="43">
        <v>0</v>
      </c>
      <c r="G35" s="43">
        <f>5000000000+1200000000</f>
        <v>6200000000</v>
      </c>
      <c r="H35" s="43">
        <f>5000000000+1200000000</f>
        <v>6200000000</v>
      </c>
      <c r="I35" s="52">
        <v>0</v>
      </c>
      <c r="J35" s="44">
        <f t="shared" si="5"/>
        <v>0</v>
      </c>
    </row>
    <row r="36" spans="1:12" ht="20.100000000000001" customHeight="1" x14ac:dyDescent="0.25">
      <c r="A36" s="53" t="s">
        <v>367</v>
      </c>
      <c r="B36" s="57" t="s">
        <v>368</v>
      </c>
      <c r="C36" s="58">
        <v>0</v>
      </c>
      <c r="D36" s="51">
        <v>0</v>
      </c>
      <c r="E36" s="52">
        <v>2000000000</v>
      </c>
      <c r="F36" s="43">
        <v>0</v>
      </c>
      <c r="G36" s="43">
        <f>2000000000+50000000</f>
        <v>2050000000</v>
      </c>
      <c r="H36" s="43">
        <f>2000000000+50000000</f>
        <v>2050000000</v>
      </c>
      <c r="I36" s="52">
        <v>0</v>
      </c>
      <c r="J36" s="44">
        <f t="shared" si="5"/>
        <v>0</v>
      </c>
    </row>
    <row r="37" spans="1:12" ht="20.100000000000001" customHeight="1" x14ac:dyDescent="0.25">
      <c r="A37" s="53" t="s">
        <v>369</v>
      </c>
      <c r="B37" s="57" t="s">
        <v>370</v>
      </c>
      <c r="C37" s="58">
        <v>0</v>
      </c>
      <c r="D37" s="51">
        <v>0</v>
      </c>
      <c r="E37" s="42">
        <v>1000000000</v>
      </c>
      <c r="F37" s="43">
        <v>0</v>
      </c>
      <c r="G37" s="43">
        <f>1271298920+19500000</f>
        <v>1290798920</v>
      </c>
      <c r="H37" s="43">
        <f>1271298920+19500000</f>
        <v>1290798920</v>
      </c>
      <c r="I37" s="52">
        <v>0</v>
      </c>
      <c r="J37" s="44">
        <f t="shared" si="5"/>
        <v>0</v>
      </c>
    </row>
    <row r="38" spans="1:12" ht="20.100000000000001" customHeight="1" x14ac:dyDescent="0.25">
      <c r="A38" s="53" t="s">
        <v>371</v>
      </c>
      <c r="B38" s="40" t="s">
        <v>372</v>
      </c>
      <c r="C38" s="58">
        <v>0</v>
      </c>
      <c r="D38" s="51">
        <v>0</v>
      </c>
      <c r="E38" s="42">
        <v>2500000000</v>
      </c>
      <c r="F38" s="43">
        <v>40</v>
      </c>
      <c r="G38" s="43">
        <f>1720000000+19800000</f>
        <v>1739800000</v>
      </c>
      <c r="H38" s="52">
        <f>G38</f>
        <v>1739800000</v>
      </c>
      <c r="I38" s="52">
        <v>0</v>
      </c>
      <c r="J38" s="44">
        <f t="shared" si="5"/>
        <v>0</v>
      </c>
    </row>
    <row r="39" spans="1:12" ht="20.100000000000001" customHeight="1" x14ac:dyDescent="0.25">
      <c r="A39" s="53" t="s">
        <v>373</v>
      </c>
      <c r="B39" s="40" t="s">
        <v>374</v>
      </c>
      <c r="C39" s="58">
        <v>0</v>
      </c>
      <c r="D39" s="51">
        <v>0</v>
      </c>
      <c r="E39" s="42">
        <v>600000000</v>
      </c>
      <c r="F39" s="43">
        <v>0</v>
      </c>
      <c r="G39" s="43">
        <v>900000000</v>
      </c>
      <c r="H39" s="52">
        <f>G39</f>
        <v>900000000</v>
      </c>
      <c r="I39" s="52">
        <v>0</v>
      </c>
      <c r="J39" s="44">
        <f t="shared" si="5"/>
        <v>0</v>
      </c>
    </row>
    <row r="40" spans="1:12" ht="20.100000000000001" customHeight="1" x14ac:dyDescent="0.25">
      <c r="A40" s="53" t="s">
        <v>375</v>
      </c>
      <c r="B40" s="57" t="s">
        <v>376</v>
      </c>
      <c r="C40" s="58">
        <v>0</v>
      </c>
      <c r="D40" s="51">
        <v>0</v>
      </c>
      <c r="E40" s="52">
        <v>500000000</v>
      </c>
      <c r="F40" s="43">
        <v>0</v>
      </c>
      <c r="G40" s="43">
        <v>200000000</v>
      </c>
      <c r="H40" s="43">
        <v>200000000</v>
      </c>
      <c r="I40" s="52">
        <v>0</v>
      </c>
      <c r="J40" s="44">
        <f t="shared" si="5"/>
        <v>0</v>
      </c>
    </row>
    <row r="41" spans="1:12" ht="20.100000000000001" customHeight="1" x14ac:dyDescent="0.25">
      <c r="A41" s="53" t="s">
        <v>377</v>
      </c>
      <c r="B41" s="57" t="s">
        <v>378</v>
      </c>
      <c r="C41" s="58">
        <v>0</v>
      </c>
      <c r="D41" s="51">
        <v>0</v>
      </c>
      <c r="E41" s="52">
        <v>1000000000</v>
      </c>
      <c r="F41" s="43">
        <v>0</v>
      </c>
      <c r="G41" s="43">
        <v>0</v>
      </c>
      <c r="H41" s="52">
        <v>0</v>
      </c>
      <c r="I41" s="52">
        <v>0</v>
      </c>
      <c r="J41" s="44">
        <f t="shared" si="5"/>
        <v>0</v>
      </c>
    </row>
    <row r="42" spans="1:12" ht="20.100000000000001" customHeight="1" x14ac:dyDescent="0.25">
      <c r="A42" s="53" t="s">
        <v>379</v>
      </c>
      <c r="B42" s="57" t="s">
        <v>380</v>
      </c>
      <c r="C42" s="58">
        <v>0</v>
      </c>
      <c r="D42" s="51">
        <v>0</v>
      </c>
      <c r="E42" s="52">
        <v>3500000000</v>
      </c>
      <c r="F42" s="43">
        <v>0</v>
      </c>
      <c r="G42" s="43">
        <v>3050000000</v>
      </c>
      <c r="H42" s="43">
        <v>3050000000</v>
      </c>
      <c r="I42" s="43">
        <v>0</v>
      </c>
      <c r="J42" s="44">
        <f t="shared" si="5"/>
        <v>0</v>
      </c>
    </row>
    <row r="43" spans="1:12" ht="20.100000000000001" customHeight="1" x14ac:dyDescent="0.25">
      <c r="A43" s="114" t="s">
        <v>313</v>
      </c>
      <c r="B43" s="115"/>
      <c r="C43" s="61">
        <v>0</v>
      </c>
      <c r="D43" s="62">
        <v>0</v>
      </c>
      <c r="E43" s="62">
        <f>SUM(E31:E42)</f>
        <v>22100000000</v>
      </c>
      <c r="F43" s="62">
        <f>SUM(F31:F42)</f>
        <v>40</v>
      </c>
      <c r="G43" s="62">
        <f>SUM(G31:G42)</f>
        <v>17642098920</v>
      </c>
      <c r="H43" s="62">
        <f>SUM(H31:H42)</f>
        <v>17642098920</v>
      </c>
      <c r="I43" s="62">
        <v>0</v>
      </c>
      <c r="J43" s="63">
        <f>SUM(J31:J42)</f>
        <v>0</v>
      </c>
    </row>
    <row r="44" spans="1:12" ht="20.100000000000001" customHeight="1" x14ac:dyDescent="0.25">
      <c r="A44" s="116" t="s">
        <v>381</v>
      </c>
      <c r="B44" s="117"/>
      <c r="C44" s="117"/>
      <c r="D44" s="117"/>
      <c r="E44" s="117"/>
      <c r="F44" s="117"/>
      <c r="G44" s="117"/>
      <c r="H44" s="117"/>
      <c r="I44" s="117"/>
      <c r="J44" s="118"/>
    </row>
    <row r="45" spans="1:12" ht="20.100000000000001" customHeight="1" x14ac:dyDescent="0.25">
      <c r="A45" s="53" t="s">
        <v>382</v>
      </c>
      <c r="B45" s="57" t="s">
        <v>383</v>
      </c>
      <c r="C45" s="42">
        <v>0</v>
      </c>
      <c r="D45" s="42"/>
      <c r="E45" s="52">
        <v>5000000000</v>
      </c>
      <c r="F45" s="43">
        <v>0</v>
      </c>
      <c r="G45" s="43">
        <f>3650000000+3000000000+1110000000</f>
        <v>7760000000</v>
      </c>
      <c r="H45" s="43">
        <f>3650000000+3000000000+1110000000</f>
        <v>7760000000</v>
      </c>
      <c r="I45" s="52">
        <v>0</v>
      </c>
      <c r="J45" s="44">
        <f>G45-H45-I45</f>
        <v>0</v>
      </c>
    </row>
    <row r="46" spans="1:12" ht="20.100000000000001" customHeight="1" x14ac:dyDescent="0.25">
      <c r="A46" s="53" t="s">
        <v>384</v>
      </c>
      <c r="B46" s="57" t="s">
        <v>385</v>
      </c>
      <c r="C46" s="42">
        <v>0</v>
      </c>
      <c r="D46" s="42"/>
      <c r="E46" s="52">
        <v>500000000</v>
      </c>
      <c r="F46" s="43">
        <v>0</v>
      </c>
      <c r="G46" s="43">
        <v>1939300000</v>
      </c>
      <c r="H46" s="52">
        <f>G46</f>
        <v>1939300000</v>
      </c>
      <c r="I46" s="52">
        <v>0</v>
      </c>
      <c r="J46" s="44">
        <f t="shared" ref="J46:J52" si="6">G46-H46-I46</f>
        <v>0</v>
      </c>
    </row>
    <row r="47" spans="1:12" ht="20.100000000000001" customHeight="1" x14ac:dyDescent="0.25">
      <c r="A47" s="53" t="s">
        <v>386</v>
      </c>
      <c r="B47" s="40" t="s">
        <v>387</v>
      </c>
      <c r="C47" s="64">
        <v>0</v>
      </c>
      <c r="D47" s="64"/>
      <c r="E47" s="42">
        <v>0</v>
      </c>
      <c r="F47" s="43">
        <v>0</v>
      </c>
      <c r="G47" s="43">
        <f>13500000000+150000000</f>
        <v>13650000000</v>
      </c>
      <c r="H47" s="43">
        <f>13500000000+150000000</f>
        <v>13650000000</v>
      </c>
      <c r="I47" s="52">
        <v>0</v>
      </c>
      <c r="J47" s="44">
        <f t="shared" si="6"/>
        <v>0</v>
      </c>
    </row>
    <row r="48" spans="1:12" ht="20.100000000000001" customHeight="1" x14ac:dyDescent="0.25">
      <c r="A48" s="53" t="s">
        <v>388</v>
      </c>
      <c r="B48" s="65" t="s">
        <v>389</v>
      </c>
      <c r="C48" s="51" t="s">
        <v>312</v>
      </c>
      <c r="D48" s="51"/>
      <c r="E48" s="52">
        <v>2500000000</v>
      </c>
      <c r="F48" s="43">
        <v>0</v>
      </c>
      <c r="G48" s="43">
        <v>2500000000</v>
      </c>
      <c r="H48" s="52">
        <v>2500000000</v>
      </c>
      <c r="I48" s="52">
        <v>0</v>
      </c>
      <c r="J48" s="44">
        <f t="shared" si="6"/>
        <v>0</v>
      </c>
    </row>
    <row r="49" spans="1:10" ht="20.100000000000001" customHeight="1" x14ac:dyDescent="0.25">
      <c r="A49" s="53" t="s">
        <v>390</v>
      </c>
      <c r="B49" s="65" t="s">
        <v>391</v>
      </c>
      <c r="C49" s="51">
        <v>0</v>
      </c>
      <c r="D49" s="51"/>
      <c r="E49" s="42">
        <v>35000000000</v>
      </c>
      <c r="F49" s="43">
        <v>1034</v>
      </c>
      <c r="G49" s="42">
        <v>30598395000</v>
      </c>
      <c r="H49" s="42">
        <v>30598395000</v>
      </c>
      <c r="I49" s="52">
        <v>0</v>
      </c>
      <c r="J49" s="44">
        <f t="shared" si="6"/>
        <v>0</v>
      </c>
    </row>
    <row r="50" spans="1:10" ht="20.100000000000001" customHeight="1" x14ac:dyDescent="0.25">
      <c r="A50" s="53" t="s">
        <v>392</v>
      </c>
      <c r="B50" s="66" t="s">
        <v>393</v>
      </c>
      <c r="C50" s="52">
        <v>0</v>
      </c>
      <c r="D50" s="52"/>
      <c r="E50" s="52">
        <v>2750000000</v>
      </c>
      <c r="F50" s="43">
        <v>1</v>
      </c>
      <c r="G50" s="43">
        <v>4755000000</v>
      </c>
      <c r="H50" s="52">
        <f>G50</f>
        <v>4755000000</v>
      </c>
      <c r="I50" s="52">
        <v>0</v>
      </c>
      <c r="J50" s="44">
        <f t="shared" si="6"/>
        <v>0</v>
      </c>
    </row>
    <row r="51" spans="1:10" ht="20.100000000000001" customHeight="1" x14ac:dyDescent="0.25">
      <c r="A51" s="53" t="s">
        <v>394</v>
      </c>
      <c r="B51" s="67" t="s">
        <v>395</v>
      </c>
      <c r="C51" s="52">
        <v>0</v>
      </c>
      <c r="D51" s="52"/>
      <c r="E51" s="52">
        <v>200000000</v>
      </c>
      <c r="F51" s="43">
        <v>0</v>
      </c>
      <c r="G51" s="43">
        <v>0</v>
      </c>
      <c r="H51" s="52">
        <f>G51</f>
        <v>0</v>
      </c>
      <c r="I51" s="52">
        <v>0</v>
      </c>
      <c r="J51" s="44">
        <f t="shared" si="6"/>
        <v>0</v>
      </c>
    </row>
    <row r="52" spans="1:10" ht="20.100000000000001" customHeight="1" x14ac:dyDescent="0.25">
      <c r="A52" s="53" t="s">
        <v>396</v>
      </c>
      <c r="B52" s="66" t="s">
        <v>397</v>
      </c>
      <c r="C52" s="52">
        <v>0</v>
      </c>
      <c r="D52" s="52"/>
      <c r="E52" s="52">
        <v>500000000</v>
      </c>
      <c r="F52" s="43">
        <v>0</v>
      </c>
      <c r="G52" s="43">
        <v>742000000</v>
      </c>
      <c r="H52" s="52">
        <v>742000000</v>
      </c>
      <c r="I52" s="52">
        <v>0</v>
      </c>
      <c r="J52" s="44">
        <f t="shared" si="6"/>
        <v>0</v>
      </c>
    </row>
    <row r="53" spans="1:10" ht="20.100000000000001" customHeight="1" x14ac:dyDescent="0.25">
      <c r="A53" s="114" t="s">
        <v>313</v>
      </c>
      <c r="B53" s="115"/>
      <c r="C53" s="61">
        <v>0</v>
      </c>
      <c r="D53" s="46">
        <v>0</v>
      </c>
      <c r="E53" s="46">
        <f>SUM(E45:E52)</f>
        <v>46450000000</v>
      </c>
      <c r="F53" s="46">
        <f>SUM(F45:F52)</f>
        <v>1035</v>
      </c>
      <c r="G53" s="46">
        <f>SUM(G45:G52)</f>
        <v>61944695000</v>
      </c>
      <c r="H53" s="46">
        <f>SUM(H45:H52)</f>
        <v>61944695000</v>
      </c>
      <c r="I53" s="46">
        <v>0</v>
      </c>
      <c r="J53" s="68">
        <f>SUM(J45:J52)</f>
        <v>0</v>
      </c>
    </row>
    <row r="54" spans="1:10" ht="20.100000000000001" customHeight="1" x14ac:dyDescent="0.25">
      <c r="A54" s="116" t="s">
        <v>398</v>
      </c>
      <c r="B54" s="117"/>
      <c r="C54" s="117"/>
      <c r="D54" s="117"/>
      <c r="E54" s="117"/>
      <c r="F54" s="117"/>
      <c r="G54" s="117"/>
      <c r="H54" s="117"/>
      <c r="I54" s="117"/>
      <c r="J54" s="118"/>
    </row>
    <row r="55" spans="1:10" ht="20.100000000000001" customHeight="1" x14ac:dyDescent="0.25">
      <c r="A55" s="53" t="s">
        <v>399</v>
      </c>
      <c r="B55" s="65" t="s">
        <v>400</v>
      </c>
      <c r="C55" s="51">
        <v>0</v>
      </c>
      <c r="D55" s="51"/>
      <c r="E55" s="52">
        <v>800000000</v>
      </c>
      <c r="F55" s="43">
        <v>1</v>
      </c>
      <c r="G55" s="43">
        <v>551000000</v>
      </c>
      <c r="H55" s="52">
        <f>G55</f>
        <v>551000000</v>
      </c>
      <c r="I55" s="52">
        <v>0</v>
      </c>
      <c r="J55" s="44">
        <f>G55-H55-I55</f>
        <v>0</v>
      </c>
    </row>
    <row r="56" spans="1:10" ht="20.100000000000001" customHeight="1" x14ac:dyDescent="0.25">
      <c r="A56" s="53" t="s">
        <v>401</v>
      </c>
      <c r="B56" s="57" t="s">
        <v>402</v>
      </c>
      <c r="C56" s="42">
        <v>0</v>
      </c>
      <c r="D56" s="42"/>
      <c r="E56" s="52">
        <v>3500000000</v>
      </c>
      <c r="F56" s="43">
        <v>3</v>
      </c>
      <c r="G56" s="43">
        <v>550000000</v>
      </c>
      <c r="H56" s="52">
        <f>G56</f>
        <v>550000000</v>
      </c>
      <c r="I56" s="52">
        <v>0</v>
      </c>
      <c r="J56" s="44">
        <f t="shared" ref="J56:J61" si="7">G56-H56-I56</f>
        <v>0</v>
      </c>
    </row>
    <row r="57" spans="1:10" ht="20.100000000000001" customHeight="1" x14ac:dyDescent="0.25">
      <c r="A57" s="53" t="s">
        <v>403</v>
      </c>
      <c r="B57" s="57" t="s">
        <v>404</v>
      </c>
      <c r="C57" s="42">
        <v>0</v>
      </c>
      <c r="D57" s="42"/>
      <c r="E57" s="52">
        <v>3500000000</v>
      </c>
      <c r="F57" s="43">
        <v>24</v>
      </c>
      <c r="G57" s="43">
        <v>4600000000</v>
      </c>
      <c r="H57" s="52">
        <f t="shared" ref="H57:H61" si="8">G57</f>
        <v>4600000000</v>
      </c>
      <c r="I57" s="52">
        <v>0</v>
      </c>
      <c r="J57" s="44">
        <f t="shared" si="7"/>
        <v>0</v>
      </c>
    </row>
    <row r="58" spans="1:10" ht="20.100000000000001" customHeight="1" x14ac:dyDescent="0.25">
      <c r="A58" s="53" t="s">
        <v>405</v>
      </c>
      <c r="B58" s="57" t="s">
        <v>406</v>
      </c>
      <c r="C58" s="42">
        <v>0</v>
      </c>
      <c r="D58" s="42"/>
      <c r="E58" s="52">
        <v>3500000000</v>
      </c>
      <c r="F58" s="43">
        <v>25</v>
      </c>
      <c r="G58" s="43">
        <v>4450000000</v>
      </c>
      <c r="H58" s="52">
        <f t="shared" si="8"/>
        <v>4450000000</v>
      </c>
      <c r="I58" s="52">
        <v>0</v>
      </c>
      <c r="J58" s="44">
        <f t="shared" si="7"/>
        <v>0</v>
      </c>
    </row>
    <row r="59" spans="1:10" ht="20.100000000000001" customHeight="1" x14ac:dyDescent="0.25">
      <c r="A59" s="53" t="s">
        <v>407</v>
      </c>
      <c r="B59" s="57" t="s">
        <v>408</v>
      </c>
      <c r="C59" s="42">
        <v>0</v>
      </c>
      <c r="D59" s="42"/>
      <c r="E59" s="52">
        <v>3500000000</v>
      </c>
      <c r="F59" s="43">
        <v>21</v>
      </c>
      <c r="G59" s="43">
        <v>4200000000</v>
      </c>
      <c r="H59" s="52">
        <f t="shared" si="8"/>
        <v>4200000000</v>
      </c>
      <c r="I59" s="52">
        <v>0</v>
      </c>
      <c r="J59" s="44">
        <f t="shared" si="7"/>
        <v>0</v>
      </c>
    </row>
    <row r="60" spans="1:10" ht="20.100000000000001" customHeight="1" x14ac:dyDescent="0.25">
      <c r="A60" s="53" t="s">
        <v>409</v>
      </c>
      <c r="B60" s="57" t="s">
        <v>410</v>
      </c>
      <c r="C60" s="42"/>
      <c r="D60" s="42"/>
      <c r="E60" s="52">
        <v>600000000</v>
      </c>
      <c r="F60" s="43">
        <v>1</v>
      </c>
      <c r="G60" s="43">
        <v>200000000</v>
      </c>
      <c r="H60" s="52">
        <f t="shared" si="8"/>
        <v>200000000</v>
      </c>
      <c r="I60" s="52">
        <v>0</v>
      </c>
      <c r="J60" s="44">
        <f t="shared" si="7"/>
        <v>0</v>
      </c>
    </row>
    <row r="61" spans="1:10" ht="20.100000000000001" customHeight="1" x14ac:dyDescent="0.25">
      <c r="A61" s="53" t="s">
        <v>411</v>
      </c>
      <c r="B61" s="57" t="s">
        <v>498</v>
      </c>
      <c r="C61" s="42">
        <v>0</v>
      </c>
      <c r="D61" s="42">
        <v>0</v>
      </c>
      <c r="E61" s="52">
        <v>0</v>
      </c>
      <c r="F61" s="43">
        <v>2</v>
      </c>
      <c r="G61" s="43">
        <v>400000000</v>
      </c>
      <c r="H61" s="52">
        <f t="shared" si="8"/>
        <v>400000000</v>
      </c>
      <c r="I61" s="52">
        <v>0</v>
      </c>
      <c r="J61" s="44">
        <f t="shared" si="7"/>
        <v>0</v>
      </c>
    </row>
    <row r="62" spans="1:10" ht="20.100000000000001" customHeight="1" x14ac:dyDescent="0.25">
      <c r="A62" s="114" t="s">
        <v>313</v>
      </c>
      <c r="B62" s="115"/>
      <c r="C62" s="61">
        <v>0</v>
      </c>
      <c r="D62" s="46">
        <f>SUM(D56:D60)</f>
        <v>0</v>
      </c>
      <c r="E62" s="46">
        <f>SUM(E55:E61)</f>
        <v>15400000000</v>
      </c>
      <c r="F62" s="46">
        <f>SUM(F55:F61)</f>
        <v>77</v>
      </c>
      <c r="G62" s="46">
        <f>SUM(G55:G61)</f>
        <v>14951000000</v>
      </c>
      <c r="H62" s="46">
        <f t="shared" ref="H62:J62" si="9">SUM(H55:H61)</f>
        <v>14951000000</v>
      </c>
      <c r="I62" s="46">
        <f t="shared" si="9"/>
        <v>0</v>
      </c>
      <c r="J62" s="68">
        <f t="shared" si="9"/>
        <v>0</v>
      </c>
    </row>
    <row r="63" spans="1:10" ht="20.100000000000001" customHeight="1" x14ac:dyDescent="0.25">
      <c r="A63" s="116" t="s">
        <v>412</v>
      </c>
      <c r="B63" s="117"/>
      <c r="C63" s="117"/>
      <c r="D63" s="117"/>
      <c r="E63" s="117"/>
      <c r="F63" s="117"/>
      <c r="G63" s="117"/>
      <c r="H63" s="117"/>
      <c r="I63" s="117"/>
      <c r="J63" s="118"/>
    </row>
    <row r="64" spans="1:10" ht="20.100000000000001" customHeight="1" x14ac:dyDescent="0.25">
      <c r="A64" s="39" t="s">
        <v>413</v>
      </c>
      <c r="B64" s="40" t="s">
        <v>414</v>
      </c>
      <c r="C64" s="41" t="s">
        <v>345</v>
      </c>
      <c r="D64" s="69">
        <v>0</v>
      </c>
      <c r="E64" s="69">
        <v>8500000000</v>
      </c>
      <c r="F64" s="43">
        <v>4</v>
      </c>
      <c r="G64" s="43">
        <v>4411000000</v>
      </c>
      <c r="H64" s="52">
        <f>G64</f>
        <v>4411000000</v>
      </c>
      <c r="I64" s="52">
        <v>0</v>
      </c>
      <c r="J64" s="44">
        <f>G64-H64-I64</f>
        <v>0</v>
      </c>
    </row>
    <row r="65" spans="1:10" ht="20.100000000000001" customHeight="1" x14ac:dyDescent="0.25">
      <c r="A65" s="39" t="s">
        <v>415</v>
      </c>
      <c r="B65" s="40" t="s">
        <v>416</v>
      </c>
      <c r="C65" s="41" t="s">
        <v>312</v>
      </c>
      <c r="D65" s="64">
        <v>0</v>
      </c>
      <c r="E65" s="69">
        <v>10000000000</v>
      </c>
      <c r="F65" s="43">
        <v>0</v>
      </c>
      <c r="G65" s="69">
        <v>11907854200</v>
      </c>
      <c r="H65" s="69">
        <f>G65</f>
        <v>11907854200</v>
      </c>
      <c r="I65" s="43">
        <v>0</v>
      </c>
      <c r="J65" s="44">
        <f t="shared" ref="J65:J69" si="10">G65-H65-I65</f>
        <v>0</v>
      </c>
    </row>
    <row r="66" spans="1:10" ht="20.100000000000001" customHeight="1" x14ac:dyDescent="0.25">
      <c r="A66" s="39" t="s">
        <v>417</v>
      </c>
      <c r="B66" s="40" t="s">
        <v>418</v>
      </c>
      <c r="C66" s="41" t="s">
        <v>419</v>
      </c>
      <c r="D66" s="64">
        <v>0</v>
      </c>
      <c r="E66" s="69">
        <v>3000000000</v>
      </c>
      <c r="F66" s="43"/>
      <c r="G66" s="43">
        <v>580944000</v>
      </c>
      <c r="H66" s="43">
        <v>580944000</v>
      </c>
      <c r="I66" s="52">
        <v>0</v>
      </c>
      <c r="J66" s="44">
        <f t="shared" si="10"/>
        <v>0</v>
      </c>
    </row>
    <row r="67" spans="1:10" ht="20.100000000000001" customHeight="1" x14ac:dyDescent="0.25">
      <c r="A67" s="39" t="s">
        <v>420</v>
      </c>
      <c r="B67" s="40" t="s">
        <v>421</v>
      </c>
      <c r="C67" s="41" t="s">
        <v>312</v>
      </c>
      <c r="D67" s="64">
        <v>0</v>
      </c>
      <c r="E67" s="69">
        <v>1000000000</v>
      </c>
      <c r="F67" s="43"/>
      <c r="G67" s="43">
        <v>598000000</v>
      </c>
      <c r="H67" s="52">
        <f>G67</f>
        <v>598000000</v>
      </c>
      <c r="I67" s="52">
        <v>0</v>
      </c>
      <c r="J67" s="44">
        <f t="shared" si="10"/>
        <v>0</v>
      </c>
    </row>
    <row r="68" spans="1:10" ht="20.100000000000001" customHeight="1" x14ac:dyDescent="0.25">
      <c r="A68" s="39" t="s">
        <v>422</v>
      </c>
      <c r="B68" s="40" t="s">
        <v>423</v>
      </c>
      <c r="C68" s="41"/>
      <c r="D68" s="64">
        <v>0</v>
      </c>
      <c r="E68" s="69">
        <v>2500000000</v>
      </c>
      <c r="F68" s="43"/>
      <c r="G68" s="43">
        <v>0</v>
      </c>
      <c r="H68" s="52">
        <v>0</v>
      </c>
      <c r="I68" s="52">
        <v>0</v>
      </c>
      <c r="J68" s="44">
        <f t="shared" si="10"/>
        <v>0</v>
      </c>
    </row>
    <row r="69" spans="1:10" ht="20.100000000000001" customHeight="1" x14ac:dyDescent="0.25">
      <c r="A69" s="114" t="s">
        <v>313</v>
      </c>
      <c r="B69" s="115"/>
      <c r="C69" s="61">
        <v>0</v>
      </c>
      <c r="D69" s="70">
        <v>0</v>
      </c>
      <c r="E69" s="70">
        <f>SUM(E64:E68)</f>
        <v>25000000000</v>
      </c>
      <c r="F69" s="70">
        <f>SUM(F64:F68)</f>
        <v>4</v>
      </c>
      <c r="G69" s="70">
        <f>SUM(G64:G68)</f>
        <v>17497798200</v>
      </c>
      <c r="H69" s="70">
        <f>SUM(H64:H68)</f>
        <v>17497798200</v>
      </c>
      <c r="I69" s="70">
        <f>SUM(I64:I68)</f>
        <v>0</v>
      </c>
      <c r="J69" s="71">
        <f t="shared" si="10"/>
        <v>0</v>
      </c>
    </row>
    <row r="70" spans="1:10" ht="20.100000000000001" customHeight="1" x14ac:dyDescent="0.25">
      <c r="A70" s="116" t="s">
        <v>424</v>
      </c>
      <c r="B70" s="117"/>
      <c r="C70" s="117"/>
      <c r="D70" s="117"/>
      <c r="E70" s="117"/>
      <c r="F70" s="117"/>
      <c r="G70" s="117"/>
      <c r="H70" s="117"/>
      <c r="I70" s="117"/>
      <c r="J70" s="118"/>
    </row>
    <row r="71" spans="1:10" ht="20.100000000000001" customHeight="1" x14ac:dyDescent="0.25">
      <c r="A71" s="72" t="s">
        <v>425</v>
      </c>
      <c r="B71" s="40" t="s">
        <v>426</v>
      </c>
      <c r="C71" s="64"/>
      <c r="D71" s="64"/>
      <c r="E71" s="64"/>
      <c r="F71" s="64"/>
      <c r="G71" s="64">
        <v>300000000</v>
      </c>
      <c r="H71" s="64">
        <f>G71</f>
        <v>300000000</v>
      </c>
      <c r="I71" s="64"/>
      <c r="J71" s="44">
        <f t="shared" ref="J71:J73" si="11">G71-H71</f>
        <v>0</v>
      </c>
    </row>
    <row r="72" spans="1:10" ht="20.100000000000001" customHeight="1" x14ac:dyDescent="0.25">
      <c r="A72" s="72" t="s">
        <v>427</v>
      </c>
      <c r="B72" s="40" t="s">
        <v>428</v>
      </c>
      <c r="C72" s="64"/>
      <c r="D72" s="64"/>
      <c r="E72" s="64"/>
      <c r="F72" s="64"/>
      <c r="G72" s="64"/>
      <c r="H72" s="64"/>
      <c r="I72" s="64"/>
      <c r="J72" s="44">
        <f t="shared" si="11"/>
        <v>0</v>
      </c>
    </row>
    <row r="73" spans="1:10" ht="20.100000000000001" customHeight="1" x14ac:dyDescent="0.25">
      <c r="A73" s="72" t="s">
        <v>429</v>
      </c>
      <c r="B73" s="40" t="s">
        <v>430</v>
      </c>
      <c r="C73" s="64"/>
      <c r="D73" s="64"/>
      <c r="E73" s="64"/>
      <c r="F73" s="64"/>
      <c r="G73" s="64">
        <v>200000000</v>
      </c>
      <c r="H73" s="64">
        <v>200000000</v>
      </c>
      <c r="I73" s="64"/>
      <c r="J73" s="44">
        <f t="shared" si="11"/>
        <v>0</v>
      </c>
    </row>
    <row r="74" spans="1:10" ht="20.100000000000001" customHeight="1" x14ac:dyDescent="0.25">
      <c r="A74" s="119" t="s">
        <v>313</v>
      </c>
      <c r="B74" s="120"/>
      <c r="C74" s="73"/>
      <c r="D74" s="74"/>
      <c r="E74" s="74"/>
      <c r="F74" s="74"/>
      <c r="G74" s="74">
        <f>SUM(G71:G73)</f>
        <v>500000000</v>
      </c>
      <c r="H74" s="74">
        <f>SUM(H71:H73)</f>
        <v>500000000</v>
      </c>
      <c r="I74" s="74">
        <f>SUM(I71:I73)</f>
        <v>0</v>
      </c>
      <c r="J74" s="75">
        <f>G74-H74</f>
        <v>0</v>
      </c>
    </row>
    <row r="75" spans="1:10" ht="20.100000000000001" customHeight="1" thickBot="1" x14ac:dyDescent="0.3">
      <c r="A75" s="109" t="s">
        <v>3</v>
      </c>
      <c r="B75" s="110"/>
      <c r="C75" s="76">
        <v>0</v>
      </c>
      <c r="D75" s="76">
        <v>0</v>
      </c>
      <c r="E75" s="76">
        <f>E69+E62+E53+E43+E29+E21+E6</f>
        <v>152400000000</v>
      </c>
      <c r="F75" s="76">
        <f>F69+F62+F53+F43+F29+F21+F6</f>
        <v>1251</v>
      </c>
      <c r="G75" s="76">
        <f>G69+G62+G53+G43+G29+G21+G6+G74</f>
        <v>154489207532</v>
      </c>
      <c r="H75" s="76">
        <f>H69+H62+H53+H43+H29+H21+H6+H74</f>
        <v>146899207532</v>
      </c>
      <c r="I75" s="76">
        <f>I69+I62+I53+I43+I29+I21+I6</f>
        <v>6805000000</v>
      </c>
      <c r="J75" s="77">
        <f>J69+J62+J53+J43+J29+J21+J6+J74</f>
        <v>0</v>
      </c>
    </row>
  </sheetData>
  <mergeCells count="18">
    <mergeCell ref="A75:B75"/>
    <mergeCell ref="A29:B29"/>
    <mergeCell ref="A30:J30"/>
    <mergeCell ref="A43:B43"/>
    <mergeCell ref="A44:J44"/>
    <mergeCell ref="A53:B53"/>
    <mergeCell ref="A54:J54"/>
    <mergeCell ref="A62:B62"/>
    <mergeCell ref="A63:J63"/>
    <mergeCell ref="A69:B69"/>
    <mergeCell ref="A70:J70"/>
    <mergeCell ref="A74:B74"/>
    <mergeCell ref="A22:J22"/>
    <mergeCell ref="A1:J1"/>
    <mergeCell ref="A3:J3"/>
    <mergeCell ref="A6:B6"/>
    <mergeCell ref="A7:J7"/>
    <mergeCell ref="A21:B21"/>
  </mergeCells>
  <printOptions horizontalCentered="1"/>
  <pageMargins left="0" right="0" top="0" bottom="0" header="0" footer="0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rightToLeft="1" view="pageBreakPreview" zoomScaleNormal="145" zoomScaleSheetLayoutView="100" workbookViewId="0">
      <selection activeCell="H14" sqref="H14"/>
    </sheetView>
  </sheetViews>
  <sheetFormatPr defaultColWidth="9" defaultRowHeight="21" x14ac:dyDescent="0.55000000000000004"/>
  <cols>
    <col min="1" max="1" width="5.5703125" style="20" bestFit="1" customWidth="1"/>
    <col min="2" max="2" width="15.5703125" style="20" bestFit="1" customWidth="1"/>
    <col min="3" max="3" width="48.28515625" style="20" bestFit="1" customWidth="1"/>
    <col min="4" max="4" width="16.42578125" style="20" bestFit="1" customWidth="1"/>
    <col min="5" max="16384" width="9" style="20"/>
  </cols>
  <sheetData>
    <row r="1" spans="1:4" x14ac:dyDescent="0.55000000000000004">
      <c r="A1" s="121" t="s">
        <v>495</v>
      </c>
      <c r="B1" s="122"/>
      <c r="C1" s="122"/>
      <c r="D1" s="123"/>
    </row>
    <row r="2" spans="1:4" x14ac:dyDescent="0.55000000000000004">
      <c r="A2" s="3" t="s">
        <v>0</v>
      </c>
      <c r="B2" s="4" t="s">
        <v>4</v>
      </c>
      <c r="C2" s="4" t="s">
        <v>5</v>
      </c>
      <c r="D2" s="84" t="s">
        <v>6</v>
      </c>
    </row>
    <row r="3" spans="1:4" x14ac:dyDescent="0.55000000000000004">
      <c r="A3" s="85">
        <v>1</v>
      </c>
      <c r="B3" s="12" t="s">
        <v>464</v>
      </c>
      <c r="C3" s="9" t="s">
        <v>494</v>
      </c>
      <c r="D3" s="84">
        <v>1000000000</v>
      </c>
    </row>
    <row r="4" spans="1:4" x14ac:dyDescent="0.55000000000000004">
      <c r="A4" s="85">
        <v>2</v>
      </c>
      <c r="B4" s="12" t="s">
        <v>25</v>
      </c>
      <c r="C4" s="9" t="s">
        <v>494</v>
      </c>
      <c r="D4" s="84">
        <v>1000000000</v>
      </c>
    </row>
    <row r="5" spans="1:4" x14ac:dyDescent="0.55000000000000004">
      <c r="A5" s="85">
        <v>3</v>
      </c>
      <c r="B5" s="12" t="s">
        <v>465</v>
      </c>
      <c r="C5" s="9" t="s">
        <v>494</v>
      </c>
      <c r="D5" s="84">
        <v>1000000000</v>
      </c>
    </row>
    <row r="6" spans="1:4" x14ac:dyDescent="0.55000000000000004">
      <c r="A6" s="85">
        <v>4</v>
      </c>
      <c r="B6" s="12" t="s">
        <v>432</v>
      </c>
      <c r="C6" s="9" t="s">
        <v>494</v>
      </c>
      <c r="D6" s="84">
        <v>1000000000</v>
      </c>
    </row>
    <row r="7" spans="1:4" x14ac:dyDescent="0.55000000000000004">
      <c r="A7" s="85">
        <v>5</v>
      </c>
      <c r="B7" s="12" t="s">
        <v>438</v>
      </c>
      <c r="C7" s="9" t="s">
        <v>494</v>
      </c>
      <c r="D7" s="84">
        <v>1000000000</v>
      </c>
    </row>
    <row r="8" spans="1:4" x14ac:dyDescent="0.55000000000000004">
      <c r="A8" s="85">
        <v>6</v>
      </c>
      <c r="B8" s="12" t="s">
        <v>496</v>
      </c>
      <c r="C8" s="9" t="s">
        <v>494</v>
      </c>
      <c r="D8" s="84">
        <v>1000000000</v>
      </c>
    </row>
    <row r="9" spans="1:4" x14ac:dyDescent="0.55000000000000004">
      <c r="A9" s="1">
        <v>7</v>
      </c>
      <c r="B9" s="12" t="s">
        <v>501</v>
      </c>
      <c r="C9" s="9" t="s">
        <v>494</v>
      </c>
      <c r="D9" s="84">
        <v>250000000</v>
      </c>
    </row>
    <row r="10" spans="1:4" x14ac:dyDescent="0.55000000000000004">
      <c r="A10" s="1">
        <v>8</v>
      </c>
      <c r="B10" s="12" t="s">
        <v>499</v>
      </c>
      <c r="C10" s="9" t="s">
        <v>500</v>
      </c>
      <c r="D10" s="84">
        <v>300000000</v>
      </c>
    </row>
    <row r="11" spans="1:4" ht="52.5" customHeight="1" x14ac:dyDescent="0.55000000000000004">
      <c r="A11" s="127" t="s">
        <v>431</v>
      </c>
      <c r="B11" s="128"/>
      <c r="C11" s="129"/>
      <c r="D11" s="86">
        <v>3933615412</v>
      </c>
    </row>
    <row r="12" spans="1:4" ht="33.75" customHeight="1" thickBot="1" x14ac:dyDescent="0.6">
      <c r="A12" s="124" t="s">
        <v>10</v>
      </c>
      <c r="B12" s="125"/>
      <c r="C12" s="126"/>
      <c r="D12" s="87">
        <f>SUM(D3:D11)</f>
        <v>10483615412</v>
      </c>
    </row>
  </sheetData>
  <mergeCells count="3">
    <mergeCell ref="A1:D1"/>
    <mergeCell ref="A12:C12"/>
    <mergeCell ref="A11:C11"/>
  </mergeCells>
  <printOptions horizontalCentered="1"/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rightToLeft="1" topLeftCell="A19" zoomScaleNormal="100" zoomScaleSheetLayoutView="100" workbookViewId="0">
      <selection activeCell="E40" sqref="E40"/>
    </sheetView>
  </sheetViews>
  <sheetFormatPr defaultColWidth="9" defaultRowHeight="21" x14ac:dyDescent="0.55000000000000004"/>
  <cols>
    <col min="1" max="1" width="6.5703125" style="2" customWidth="1"/>
    <col min="2" max="2" width="17.5703125" style="2" customWidth="1"/>
    <col min="3" max="3" width="41.5703125" style="2" customWidth="1"/>
    <col min="4" max="4" width="16" style="2" customWidth="1"/>
    <col min="5" max="5" width="25.42578125" style="2" customWidth="1"/>
    <col min="6" max="16384" width="9" style="20"/>
  </cols>
  <sheetData>
    <row r="1" spans="1:5" x14ac:dyDescent="0.55000000000000004">
      <c r="A1" s="131" t="s">
        <v>53</v>
      </c>
      <c r="B1" s="132"/>
      <c r="C1" s="132"/>
      <c r="D1" s="132"/>
      <c r="E1" s="93"/>
    </row>
    <row r="2" spans="1:5" x14ac:dyDescent="0.55000000000000004">
      <c r="A2" s="3" t="s">
        <v>0</v>
      </c>
      <c r="B2" s="4" t="s">
        <v>4</v>
      </c>
      <c r="C2" s="4" t="s">
        <v>5</v>
      </c>
      <c r="D2" s="5" t="s">
        <v>6</v>
      </c>
      <c r="E2" s="6" t="s">
        <v>7</v>
      </c>
    </row>
    <row r="3" spans="1:5" x14ac:dyDescent="0.55000000000000004">
      <c r="A3" s="1">
        <v>1</v>
      </c>
      <c r="B3" s="22" t="s">
        <v>151</v>
      </c>
      <c r="C3" s="9" t="s">
        <v>152</v>
      </c>
      <c r="D3" s="10">
        <v>200000000</v>
      </c>
      <c r="E3" s="17" t="s">
        <v>153</v>
      </c>
    </row>
    <row r="4" spans="1:5" x14ac:dyDescent="0.55000000000000004">
      <c r="A4" s="1">
        <v>2</v>
      </c>
      <c r="B4" s="22" t="s">
        <v>34</v>
      </c>
      <c r="C4" s="9" t="s">
        <v>152</v>
      </c>
      <c r="D4" s="10">
        <v>180000000</v>
      </c>
      <c r="E4" s="17" t="s">
        <v>49</v>
      </c>
    </row>
    <row r="5" spans="1:5" x14ac:dyDescent="0.55000000000000004">
      <c r="A5" s="1">
        <v>3</v>
      </c>
      <c r="B5" s="22" t="s">
        <v>154</v>
      </c>
      <c r="C5" s="9" t="s">
        <v>152</v>
      </c>
      <c r="D5" s="10">
        <v>180000000</v>
      </c>
      <c r="E5" s="17" t="s">
        <v>155</v>
      </c>
    </row>
    <row r="6" spans="1:5" x14ac:dyDescent="0.55000000000000004">
      <c r="A6" s="1">
        <v>4</v>
      </c>
      <c r="B6" s="22" t="s">
        <v>156</v>
      </c>
      <c r="C6" s="9" t="s">
        <v>152</v>
      </c>
      <c r="D6" s="10">
        <v>180000000</v>
      </c>
      <c r="E6" s="17" t="s">
        <v>157</v>
      </c>
    </row>
    <row r="7" spans="1:5" x14ac:dyDescent="0.55000000000000004">
      <c r="A7" s="1">
        <v>5</v>
      </c>
      <c r="B7" s="22" t="s">
        <v>158</v>
      </c>
      <c r="C7" s="9" t="s">
        <v>152</v>
      </c>
      <c r="D7" s="10">
        <v>180000000</v>
      </c>
      <c r="E7" s="17" t="s">
        <v>159</v>
      </c>
    </row>
    <row r="8" spans="1:5" x14ac:dyDescent="0.55000000000000004">
      <c r="A8" s="1">
        <v>6</v>
      </c>
      <c r="B8" s="22" t="s">
        <v>160</v>
      </c>
      <c r="C8" s="9" t="s">
        <v>152</v>
      </c>
      <c r="D8" s="10">
        <v>180000000</v>
      </c>
      <c r="E8" s="17" t="s">
        <v>14</v>
      </c>
    </row>
    <row r="9" spans="1:5" x14ac:dyDescent="0.55000000000000004">
      <c r="A9" s="1">
        <v>7</v>
      </c>
      <c r="B9" s="22" t="s">
        <v>17</v>
      </c>
      <c r="C9" s="9" t="s">
        <v>152</v>
      </c>
      <c r="D9" s="10">
        <v>180000000</v>
      </c>
      <c r="E9" s="17" t="s">
        <v>18</v>
      </c>
    </row>
    <row r="10" spans="1:5" x14ac:dyDescent="0.55000000000000004">
      <c r="A10" s="1">
        <v>8</v>
      </c>
      <c r="B10" s="22" t="s">
        <v>161</v>
      </c>
      <c r="C10" s="9" t="s">
        <v>152</v>
      </c>
      <c r="D10" s="10">
        <v>180000000</v>
      </c>
      <c r="E10" s="17" t="s">
        <v>162</v>
      </c>
    </row>
    <row r="11" spans="1:5" x14ac:dyDescent="0.55000000000000004">
      <c r="A11" s="1">
        <v>9</v>
      </c>
      <c r="B11" s="22" t="s">
        <v>163</v>
      </c>
      <c r="C11" s="9" t="s">
        <v>152</v>
      </c>
      <c r="D11" s="10">
        <v>180000000</v>
      </c>
      <c r="E11" s="17" t="s">
        <v>164</v>
      </c>
    </row>
    <row r="12" spans="1:5" x14ac:dyDescent="0.55000000000000004">
      <c r="A12" s="1">
        <v>10</v>
      </c>
      <c r="B12" s="17" t="s">
        <v>165</v>
      </c>
      <c r="C12" s="9" t="s">
        <v>152</v>
      </c>
      <c r="D12" s="10">
        <v>180000000</v>
      </c>
      <c r="E12" s="17" t="s">
        <v>166</v>
      </c>
    </row>
    <row r="13" spans="1:5" x14ac:dyDescent="0.55000000000000004">
      <c r="A13" s="1">
        <v>11</v>
      </c>
      <c r="B13" s="17" t="s">
        <v>167</v>
      </c>
      <c r="C13" s="9" t="s">
        <v>152</v>
      </c>
      <c r="D13" s="10">
        <v>120000000</v>
      </c>
      <c r="E13" s="17" t="s">
        <v>168</v>
      </c>
    </row>
    <row r="14" spans="1:5" x14ac:dyDescent="0.55000000000000004">
      <c r="A14" s="1">
        <v>12</v>
      </c>
      <c r="B14" s="17" t="s">
        <v>169</v>
      </c>
      <c r="C14" s="9" t="s">
        <v>152</v>
      </c>
      <c r="D14" s="10">
        <v>120000000</v>
      </c>
      <c r="E14" s="17" t="s">
        <v>170</v>
      </c>
    </row>
    <row r="15" spans="1:5" x14ac:dyDescent="0.55000000000000004">
      <c r="A15" s="1">
        <v>13</v>
      </c>
      <c r="B15" s="17" t="s">
        <v>171</v>
      </c>
      <c r="C15" s="9" t="s">
        <v>152</v>
      </c>
      <c r="D15" s="10">
        <v>120000000</v>
      </c>
      <c r="E15" s="17" t="s">
        <v>172</v>
      </c>
    </row>
    <row r="16" spans="1:5" s="18" customFormat="1" x14ac:dyDescent="0.45">
      <c r="A16" s="21">
        <v>1</v>
      </c>
      <c r="B16" s="22" t="s">
        <v>23</v>
      </c>
      <c r="C16" s="9" t="s">
        <v>57</v>
      </c>
      <c r="D16" s="10">
        <v>50000000</v>
      </c>
      <c r="E16" s="17" t="s">
        <v>38</v>
      </c>
    </row>
    <row r="17" spans="1:5" s="18" customFormat="1" x14ac:dyDescent="0.45">
      <c r="A17" s="21">
        <v>2</v>
      </c>
      <c r="B17" s="22" t="s">
        <v>24</v>
      </c>
      <c r="C17" s="9" t="s">
        <v>57</v>
      </c>
      <c r="D17" s="10">
        <v>200000000</v>
      </c>
      <c r="E17" s="17" t="s">
        <v>39</v>
      </c>
    </row>
    <row r="18" spans="1:5" s="18" customFormat="1" x14ac:dyDescent="0.45">
      <c r="A18" s="21">
        <v>3</v>
      </c>
      <c r="B18" s="22" t="s">
        <v>25</v>
      </c>
      <c r="C18" s="9" t="s">
        <v>57</v>
      </c>
      <c r="D18" s="10">
        <v>50000000</v>
      </c>
      <c r="E18" s="17" t="s">
        <v>40</v>
      </c>
    </row>
    <row r="19" spans="1:5" s="18" customFormat="1" x14ac:dyDescent="0.45">
      <c r="A19" s="21">
        <v>4</v>
      </c>
      <c r="B19" s="22" t="s">
        <v>26</v>
      </c>
      <c r="C19" s="9" t="s">
        <v>59</v>
      </c>
      <c r="D19" s="10">
        <v>200000000</v>
      </c>
      <c r="E19" s="17" t="s">
        <v>41</v>
      </c>
    </row>
    <row r="20" spans="1:5" s="18" customFormat="1" x14ac:dyDescent="0.45">
      <c r="A20" s="21">
        <v>5</v>
      </c>
      <c r="B20" s="22" t="s">
        <v>27</v>
      </c>
      <c r="C20" s="9" t="s">
        <v>59</v>
      </c>
      <c r="D20" s="10">
        <v>200000000</v>
      </c>
      <c r="E20" s="17" t="s">
        <v>42</v>
      </c>
    </row>
    <row r="21" spans="1:5" s="18" customFormat="1" x14ac:dyDescent="0.45">
      <c r="A21" s="21">
        <v>6</v>
      </c>
      <c r="B21" s="22" t="s">
        <v>28</v>
      </c>
      <c r="C21" s="9" t="s">
        <v>59</v>
      </c>
      <c r="D21" s="10">
        <v>200000000</v>
      </c>
      <c r="E21" s="17" t="s">
        <v>43</v>
      </c>
    </row>
    <row r="22" spans="1:5" s="18" customFormat="1" x14ac:dyDescent="0.45">
      <c r="A22" s="21">
        <v>7</v>
      </c>
      <c r="B22" s="22" t="s">
        <v>11</v>
      </c>
      <c r="C22" s="9" t="s">
        <v>19</v>
      </c>
      <c r="D22" s="10">
        <v>200000000</v>
      </c>
      <c r="E22" s="17" t="s">
        <v>12</v>
      </c>
    </row>
    <row r="23" spans="1:5" s="18" customFormat="1" x14ac:dyDescent="0.45">
      <c r="A23" s="21">
        <v>8</v>
      </c>
      <c r="B23" s="22" t="s">
        <v>13</v>
      </c>
      <c r="C23" s="9" t="s">
        <v>19</v>
      </c>
      <c r="D23" s="10">
        <v>200000000</v>
      </c>
      <c r="E23" s="17" t="s">
        <v>14</v>
      </c>
    </row>
    <row r="24" spans="1:5" s="18" customFormat="1" x14ac:dyDescent="0.45">
      <c r="A24" s="21">
        <v>9</v>
      </c>
      <c r="B24" s="22" t="s">
        <v>29</v>
      </c>
      <c r="C24" s="9" t="s">
        <v>19</v>
      </c>
      <c r="D24" s="10">
        <v>200000000</v>
      </c>
      <c r="E24" s="17" t="s">
        <v>44</v>
      </c>
    </row>
    <row r="25" spans="1:5" s="18" customFormat="1" x14ac:dyDescent="0.45">
      <c r="A25" s="21">
        <v>10</v>
      </c>
      <c r="B25" s="22" t="s">
        <v>30</v>
      </c>
      <c r="C25" s="9" t="s">
        <v>55</v>
      </c>
      <c r="D25" s="10">
        <v>120000000</v>
      </c>
      <c r="E25" s="17" t="s">
        <v>45</v>
      </c>
    </row>
    <row r="26" spans="1:5" s="18" customFormat="1" x14ac:dyDescent="0.45">
      <c r="A26" s="21">
        <v>11</v>
      </c>
      <c r="B26" s="22" t="s">
        <v>31</v>
      </c>
      <c r="C26" s="9" t="s">
        <v>55</v>
      </c>
      <c r="D26" s="10">
        <v>120000000</v>
      </c>
      <c r="E26" s="17" t="s">
        <v>46</v>
      </c>
    </row>
    <row r="27" spans="1:5" s="18" customFormat="1" x14ac:dyDescent="0.45">
      <c r="A27" s="21">
        <v>12</v>
      </c>
      <c r="B27" s="22" t="s">
        <v>32</v>
      </c>
      <c r="C27" s="9" t="s">
        <v>55</v>
      </c>
      <c r="D27" s="10">
        <v>120000000</v>
      </c>
      <c r="E27" s="17" t="s">
        <v>47</v>
      </c>
    </row>
    <row r="28" spans="1:5" s="18" customFormat="1" x14ac:dyDescent="0.45">
      <c r="A28" s="21">
        <v>13</v>
      </c>
      <c r="B28" s="22" t="s">
        <v>33</v>
      </c>
      <c r="C28" s="9" t="s">
        <v>56</v>
      </c>
      <c r="D28" s="10">
        <v>100000000</v>
      </c>
      <c r="E28" s="17" t="s">
        <v>48</v>
      </c>
    </row>
    <row r="29" spans="1:5" s="18" customFormat="1" x14ac:dyDescent="0.45">
      <c r="A29" s="21">
        <v>14</v>
      </c>
      <c r="B29" s="22" t="s">
        <v>34</v>
      </c>
      <c r="C29" s="9" t="s">
        <v>56</v>
      </c>
      <c r="D29" s="10">
        <v>100000000</v>
      </c>
      <c r="E29" s="17" t="s">
        <v>49</v>
      </c>
    </row>
    <row r="30" spans="1:5" s="18" customFormat="1" x14ac:dyDescent="0.45">
      <c r="A30" s="21">
        <v>15</v>
      </c>
      <c r="B30" s="22" t="s">
        <v>35</v>
      </c>
      <c r="C30" s="9" t="s">
        <v>56</v>
      </c>
      <c r="D30" s="10">
        <v>100000000</v>
      </c>
      <c r="E30" s="17" t="s">
        <v>50</v>
      </c>
    </row>
    <row r="31" spans="1:5" s="18" customFormat="1" x14ac:dyDescent="0.45">
      <c r="A31" s="21">
        <v>16</v>
      </c>
      <c r="B31" s="22" t="s">
        <v>15</v>
      </c>
      <c r="C31" s="9" t="s">
        <v>58</v>
      </c>
      <c r="D31" s="10">
        <v>250000000</v>
      </c>
      <c r="E31" s="17" t="s">
        <v>16</v>
      </c>
    </row>
    <row r="32" spans="1:5" s="18" customFormat="1" x14ac:dyDescent="0.45">
      <c r="A32" s="21">
        <v>17</v>
      </c>
      <c r="B32" s="22" t="s">
        <v>36</v>
      </c>
      <c r="C32" s="9" t="s">
        <v>58</v>
      </c>
      <c r="D32" s="10">
        <v>250000000</v>
      </c>
      <c r="E32" s="17" t="s">
        <v>51</v>
      </c>
    </row>
    <row r="33" spans="1:5" s="18" customFormat="1" x14ac:dyDescent="0.45">
      <c r="A33" s="21">
        <v>18</v>
      </c>
      <c r="B33" s="22" t="s">
        <v>37</v>
      </c>
      <c r="C33" s="9" t="s">
        <v>58</v>
      </c>
      <c r="D33" s="10">
        <v>250000000</v>
      </c>
      <c r="E33" s="17" t="s">
        <v>52</v>
      </c>
    </row>
    <row r="34" spans="1:5" x14ac:dyDescent="0.55000000000000004">
      <c r="A34" s="130" t="s">
        <v>10</v>
      </c>
      <c r="B34" s="130"/>
      <c r="C34" s="130"/>
      <c r="D34" s="25">
        <f>SUM(D3:D33)</f>
        <v>5090000000</v>
      </c>
      <c r="E34" s="1"/>
    </row>
  </sheetData>
  <mergeCells count="2">
    <mergeCell ref="A34:C34"/>
    <mergeCell ref="A1:D1"/>
  </mergeCells>
  <conditionalFormatting sqref="E2">
    <cfRule type="duplicateValues" dxfId="4" priority="1"/>
  </conditionalFormatting>
  <printOptions horizontalCentered="1"/>
  <pageMargins left="0" right="0" top="0" bottom="0" header="0" footer="0"/>
  <pageSetup paperSize="9" scale="1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4"/>
  <sheetViews>
    <sheetView rightToLeft="1" view="pageBreakPreview" topLeftCell="A54" zoomScale="110" zoomScaleNormal="85" zoomScaleSheetLayoutView="110" workbookViewId="0">
      <selection activeCell="A65" sqref="A65"/>
    </sheetView>
  </sheetViews>
  <sheetFormatPr defaultColWidth="9" defaultRowHeight="24.75" x14ac:dyDescent="0.6"/>
  <cols>
    <col min="1" max="1" width="6.42578125" style="89" bestFit="1" customWidth="1"/>
    <col min="2" max="2" width="11.42578125" style="90" bestFit="1" customWidth="1"/>
    <col min="3" max="3" width="19.28515625" style="89" bestFit="1" customWidth="1"/>
    <col min="4" max="4" width="16.42578125" style="89" bestFit="1" customWidth="1"/>
    <col min="5" max="5" width="25.42578125" style="89" customWidth="1"/>
    <col min="6" max="6" width="17.28515625" style="89" bestFit="1" customWidth="1"/>
    <col min="7" max="256" width="9" style="89"/>
    <col min="257" max="257" width="10.28515625" style="89" bestFit="1" customWidth="1"/>
    <col min="258" max="258" width="11.42578125" style="89" bestFit="1" customWidth="1"/>
    <col min="259" max="259" width="19.28515625" style="89" bestFit="1" customWidth="1"/>
    <col min="260" max="260" width="16.42578125" style="89" bestFit="1" customWidth="1"/>
    <col min="261" max="261" width="29" style="89" bestFit="1" customWidth="1"/>
    <col min="262" max="262" width="17.28515625" style="89" bestFit="1" customWidth="1"/>
    <col min="263" max="512" width="9" style="89"/>
    <col min="513" max="513" width="10.28515625" style="89" bestFit="1" customWidth="1"/>
    <col min="514" max="514" width="11.42578125" style="89" bestFit="1" customWidth="1"/>
    <col min="515" max="515" width="19.28515625" style="89" bestFit="1" customWidth="1"/>
    <col min="516" max="516" width="16.42578125" style="89" bestFit="1" customWidth="1"/>
    <col min="517" max="517" width="29" style="89" bestFit="1" customWidth="1"/>
    <col min="518" max="518" width="17.28515625" style="89" bestFit="1" customWidth="1"/>
    <col min="519" max="768" width="9" style="89"/>
    <col min="769" max="769" width="10.28515625" style="89" bestFit="1" customWidth="1"/>
    <col min="770" max="770" width="11.42578125" style="89" bestFit="1" customWidth="1"/>
    <col min="771" max="771" width="19.28515625" style="89" bestFit="1" customWidth="1"/>
    <col min="772" max="772" width="16.42578125" style="89" bestFit="1" customWidth="1"/>
    <col min="773" max="773" width="29" style="89" bestFit="1" customWidth="1"/>
    <col min="774" max="774" width="17.28515625" style="89" bestFit="1" customWidth="1"/>
    <col min="775" max="1024" width="9" style="89"/>
    <col min="1025" max="1025" width="10.28515625" style="89" bestFit="1" customWidth="1"/>
    <col min="1026" max="1026" width="11.42578125" style="89" bestFit="1" customWidth="1"/>
    <col min="1027" max="1027" width="19.28515625" style="89" bestFit="1" customWidth="1"/>
    <col min="1028" max="1028" width="16.42578125" style="89" bestFit="1" customWidth="1"/>
    <col min="1029" max="1029" width="29" style="89" bestFit="1" customWidth="1"/>
    <col min="1030" max="1030" width="17.28515625" style="89" bestFit="1" customWidth="1"/>
    <col min="1031" max="1280" width="9" style="89"/>
    <col min="1281" max="1281" width="10.28515625" style="89" bestFit="1" customWidth="1"/>
    <col min="1282" max="1282" width="11.42578125" style="89" bestFit="1" customWidth="1"/>
    <col min="1283" max="1283" width="19.28515625" style="89" bestFit="1" customWidth="1"/>
    <col min="1284" max="1284" width="16.42578125" style="89" bestFit="1" customWidth="1"/>
    <col min="1285" max="1285" width="29" style="89" bestFit="1" customWidth="1"/>
    <col min="1286" max="1286" width="17.28515625" style="89" bestFit="1" customWidth="1"/>
    <col min="1287" max="1536" width="9" style="89"/>
    <col min="1537" max="1537" width="10.28515625" style="89" bestFit="1" customWidth="1"/>
    <col min="1538" max="1538" width="11.42578125" style="89" bestFit="1" customWidth="1"/>
    <col min="1539" max="1539" width="19.28515625" style="89" bestFit="1" customWidth="1"/>
    <col min="1540" max="1540" width="16.42578125" style="89" bestFit="1" customWidth="1"/>
    <col min="1541" max="1541" width="29" style="89" bestFit="1" customWidth="1"/>
    <col min="1542" max="1542" width="17.28515625" style="89" bestFit="1" customWidth="1"/>
    <col min="1543" max="1792" width="9" style="89"/>
    <col min="1793" max="1793" width="10.28515625" style="89" bestFit="1" customWidth="1"/>
    <col min="1794" max="1794" width="11.42578125" style="89" bestFit="1" customWidth="1"/>
    <col min="1795" max="1795" width="19.28515625" style="89" bestFit="1" customWidth="1"/>
    <col min="1796" max="1796" width="16.42578125" style="89" bestFit="1" customWidth="1"/>
    <col min="1797" max="1797" width="29" style="89" bestFit="1" customWidth="1"/>
    <col min="1798" max="1798" width="17.28515625" style="89" bestFit="1" customWidth="1"/>
    <col min="1799" max="2048" width="9" style="89"/>
    <col min="2049" max="2049" width="10.28515625" style="89" bestFit="1" customWidth="1"/>
    <col min="2050" max="2050" width="11.42578125" style="89" bestFit="1" customWidth="1"/>
    <col min="2051" max="2051" width="19.28515625" style="89" bestFit="1" customWidth="1"/>
    <col min="2052" max="2052" width="16.42578125" style="89" bestFit="1" customWidth="1"/>
    <col min="2053" max="2053" width="29" style="89" bestFit="1" customWidth="1"/>
    <col min="2054" max="2054" width="17.28515625" style="89" bestFit="1" customWidth="1"/>
    <col min="2055" max="2304" width="9" style="89"/>
    <col min="2305" max="2305" width="10.28515625" style="89" bestFit="1" customWidth="1"/>
    <col min="2306" max="2306" width="11.42578125" style="89" bestFit="1" customWidth="1"/>
    <col min="2307" max="2307" width="19.28515625" style="89" bestFit="1" customWidth="1"/>
    <col min="2308" max="2308" width="16.42578125" style="89" bestFit="1" customWidth="1"/>
    <col min="2309" max="2309" width="29" style="89" bestFit="1" customWidth="1"/>
    <col min="2310" max="2310" width="17.28515625" style="89" bestFit="1" customWidth="1"/>
    <col min="2311" max="2560" width="9" style="89"/>
    <col min="2561" max="2561" width="10.28515625" style="89" bestFit="1" customWidth="1"/>
    <col min="2562" max="2562" width="11.42578125" style="89" bestFit="1" customWidth="1"/>
    <col min="2563" max="2563" width="19.28515625" style="89" bestFit="1" customWidth="1"/>
    <col min="2564" max="2564" width="16.42578125" style="89" bestFit="1" customWidth="1"/>
    <col min="2565" max="2565" width="29" style="89" bestFit="1" customWidth="1"/>
    <col min="2566" max="2566" width="17.28515625" style="89" bestFit="1" customWidth="1"/>
    <col min="2567" max="2816" width="9" style="89"/>
    <col min="2817" max="2817" width="10.28515625" style="89" bestFit="1" customWidth="1"/>
    <col min="2818" max="2818" width="11.42578125" style="89" bestFit="1" customWidth="1"/>
    <col min="2819" max="2819" width="19.28515625" style="89" bestFit="1" customWidth="1"/>
    <col min="2820" max="2820" width="16.42578125" style="89" bestFit="1" customWidth="1"/>
    <col min="2821" max="2821" width="29" style="89" bestFit="1" customWidth="1"/>
    <col min="2822" max="2822" width="17.28515625" style="89" bestFit="1" customWidth="1"/>
    <col min="2823" max="3072" width="9" style="89"/>
    <col min="3073" max="3073" width="10.28515625" style="89" bestFit="1" customWidth="1"/>
    <col min="3074" max="3074" width="11.42578125" style="89" bestFit="1" customWidth="1"/>
    <col min="3075" max="3075" width="19.28515625" style="89" bestFit="1" customWidth="1"/>
    <col min="3076" max="3076" width="16.42578125" style="89" bestFit="1" customWidth="1"/>
    <col min="3077" max="3077" width="29" style="89" bestFit="1" customWidth="1"/>
    <col min="3078" max="3078" width="17.28515625" style="89" bestFit="1" customWidth="1"/>
    <col min="3079" max="3328" width="9" style="89"/>
    <col min="3329" max="3329" width="10.28515625" style="89" bestFit="1" customWidth="1"/>
    <col min="3330" max="3330" width="11.42578125" style="89" bestFit="1" customWidth="1"/>
    <col min="3331" max="3331" width="19.28515625" style="89" bestFit="1" customWidth="1"/>
    <col min="3332" max="3332" width="16.42578125" style="89" bestFit="1" customWidth="1"/>
    <col min="3333" max="3333" width="29" style="89" bestFit="1" customWidth="1"/>
    <col min="3334" max="3334" width="17.28515625" style="89" bestFit="1" customWidth="1"/>
    <col min="3335" max="3584" width="9" style="89"/>
    <col min="3585" max="3585" width="10.28515625" style="89" bestFit="1" customWidth="1"/>
    <col min="3586" max="3586" width="11.42578125" style="89" bestFit="1" customWidth="1"/>
    <col min="3587" max="3587" width="19.28515625" style="89" bestFit="1" customWidth="1"/>
    <col min="3588" max="3588" width="16.42578125" style="89" bestFit="1" customWidth="1"/>
    <col min="3589" max="3589" width="29" style="89" bestFit="1" customWidth="1"/>
    <col min="3590" max="3590" width="17.28515625" style="89" bestFit="1" customWidth="1"/>
    <col min="3591" max="3840" width="9" style="89"/>
    <col min="3841" max="3841" width="10.28515625" style="89" bestFit="1" customWidth="1"/>
    <col min="3842" max="3842" width="11.42578125" style="89" bestFit="1" customWidth="1"/>
    <col min="3843" max="3843" width="19.28515625" style="89" bestFit="1" customWidth="1"/>
    <col min="3844" max="3844" width="16.42578125" style="89" bestFit="1" customWidth="1"/>
    <col min="3845" max="3845" width="29" style="89" bestFit="1" customWidth="1"/>
    <col min="3846" max="3846" width="17.28515625" style="89" bestFit="1" customWidth="1"/>
    <col min="3847" max="4096" width="9" style="89"/>
    <col min="4097" max="4097" width="10.28515625" style="89" bestFit="1" customWidth="1"/>
    <col min="4098" max="4098" width="11.42578125" style="89" bestFit="1" customWidth="1"/>
    <col min="4099" max="4099" width="19.28515625" style="89" bestFit="1" customWidth="1"/>
    <col min="4100" max="4100" width="16.42578125" style="89" bestFit="1" customWidth="1"/>
    <col min="4101" max="4101" width="29" style="89" bestFit="1" customWidth="1"/>
    <col min="4102" max="4102" width="17.28515625" style="89" bestFit="1" customWidth="1"/>
    <col min="4103" max="4352" width="9" style="89"/>
    <col min="4353" max="4353" width="10.28515625" style="89" bestFit="1" customWidth="1"/>
    <col min="4354" max="4354" width="11.42578125" style="89" bestFit="1" customWidth="1"/>
    <col min="4355" max="4355" width="19.28515625" style="89" bestFit="1" customWidth="1"/>
    <col min="4356" max="4356" width="16.42578125" style="89" bestFit="1" customWidth="1"/>
    <col min="4357" max="4357" width="29" style="89" bestFit="1" customWidth="1"/>
    <col min="4358" max="4358" width="17.28515625" style="89" bestFit="1" customWidth="1"/>
    <col min="4359" max="4608" width="9" style="89"/>
    <col min="4609" max="4609" width="10.28515625" style="89" bestFit="1" customWidth="1"/>
    <col min="4610" max="4610" width="11.42578125" style="89" bestFit="1" customWidth="1"/>
    <col min="4611" max="4611" width="19.28515625" style="89" bestFit="1" customWidth="1"/>
    <col min="4612" max="4612" width="16.42578125" style="89" bestFit="1" customWidth="1"/>
    <col min="4613" max="4613" width="29" style="89" bestFit="1" customWidth="1"/>
    <col min="4614" max="4614" width="17.28515625" style="89" bestFit="1" customWidth="1"/>
    <col min="4615" max="4864" width="9" style="89"/>
    <col min="4865" max="4865" width="10.28515625" style="89" bestFit="1" customWidth="1"/>
    <col min="4866" max="4866" width="11.42578125" style="89" bestFit="1" customWidth="1"/>
    <col min="4867" max="4867" width="19.28515625" style="89" bestFit="1" customWidth="1"/>
    <col min="4868" max="4868" width="16.42578125" style="89" bestFit="1" customWidth="1"/>
    <col min="4869" max="4869" width="29" style="89" bestFit="1" customWidth="1"/>
    <col min="4870" max="4870" width="17.28515625" style="89" bestFit="1" customWidth="1"/>
    <col min="4871" max="5120" width="9" style="89"/>
    <col min="5121" max="5121" width="10.28515625" style="89" bestFit="1" customWidth="1"/>
    <col min="5122" max="5122" width="11.42578125" style="89" bestFit="1" customWidth="1"/>
    <col min="5123" max="5123" width="19.28515625" style="89" bestFit="1" customWidth="1"/>
    <col min="5124" max="5124" width="16.42578125" style="89" bestFit="1" customWidth="1"/>
    <col min="5125" max="5125" width="29" style="89" bestFit="1" customWidth="1"/>
    <col min="5126" max="5126" width="17.28515625" style="89" bestFit="1" customWidth="1"/>
    <col min="5127" max="5376" width="9" style="89"/>
    <col min="5377" max="5377" width="10.28515625" style="89" bestFit="1" customWidth="1"/>
    <col min="5378" max="5378" width="11.42578125" style="89" bestFit="1" customWidth="1"/>
    <col min="5379" max="5379" width="19.28515625" style="89" bestFit="1" customWidth="1"/>
    <col min="5380" max="5380" width="16.42578125" style="89" bestFit="1" customWidth="1"/>
    <col min="5381" max="5381" width="29" style="89" bestFit="1" customWidth="1"/>
    <col min="5382" max="5382" width="17.28515625" style="89" bestFit="1" customWidth="1"/>
    <col min="5383" max="5632" width="9" style="89"/>
    <col min="5633" max="5633" width="10.28515625" style="89" bestFit="1" customWidth="1"/>
    <col min="5634" max="5634" width="11.42578125" style="89" bestFit="1" customWidth="1"/>
    <col min="5635" max="5635" width="19.28515625" style="89" bestFit="1" customWidth="1"/>
    <col min="5636" max="5636" width="16.42578125" style="89" bestFit="1" customWidth="1"/>
    <col min="5637" max="5637" width="29" style="89" bestFit="1" customWidth="1"/>
    <col min="5638" max="5638" width="17.28515625" style="89" bestFit="1" customWidth="1"/>
    <col min="5639" max="5888" width="9" style="89"/>
    <col min="5889" max="5889" width="10.28515625" style="89" bestFit="1" customWidth="1"/>
    <col min="5890" max="5890" width="11.42578125" style="89" bestFit="1" customWidth="1"/>
    <col min="5891" max="5891" width="19.28515625" style="89" bestFit="1" customWidth="1"/>
    <col min="5892" max="5892" width="16.42578125" style="89" bestFit="1" customWidth="1"/>
    <col min="5893" max="5893" width="29" style="89" bestFit="1" customWidth="1"/>
    <col min="5894" max="5894" width="17.28515625" style="89" bestFit="1" customWidth="1"/>
    <col min="5895" max="6144" width="9" style="89"/>
    <col min="6145" max="6145" width="10.28515625" style="89" bestFit="1" customWidth="1"/>
    <col min="6146" max="6146" width="11.42578125" style="89" bestFit="1" customWidth="1"/>
    <col min="6147" max="6147" width="19.28515625" style="89" bestFit="1" customWidth="1"/>
    <col min="6148" max="6148" width="16.42578125" style="89" bestFit="1" customWidth="1"/>
    <col min="6149" max="6149" width="29" style="89" bestFit="1" customWidth="1"/>
    <col min="6150" max="6150" width="17.28515625" style="89" bestFit="1" customWidth="1"/>
    <col min="6151" max="6400" width="9" style="89"/>
    <col min="6401" max="6401" width="10.28515625" style="89" bestFit="1" customWidth="1"/>
    <col min="6402" max="6402" width="11.42578125" style="89" bestFit="1" customWidth="1"/>
    <col min="6403" max="6403" width="19.28515625" style="89" bestFit="1" customWidth="1"/>
    <col min="6404" max="6404" width="16.42578125" style="89" bestFit="1" customWidth="1"/>
    <col min="6405" max="6405" width="29" style="89" bestFit="1" customWidth="1"/>
    <col min="6406" max="6406" width="17.28515625" style="89" bestFit="1" customWidth="1"/>
    <col min="6407" max="6656" width="9" style="89"/>
    <col min="6657" max="6657" width="10.28515625" style="89" bestFit="1" customWidth="1"/>
    <col min="6658" max="6658" width="11.42578125" style="89" bestFit="1" customWidth="1"/>
    <col min="6659" max="6659" width="19.28515625" style="89" bestFit="1" customWidth="1"/>
    <col min="6660" max="6660" width="16.42578125" style="89" bestFit="1" customWidth="1"/>
    <col min="6661" max="6661" width="29" style="89" bestFit="1" customWidth="1"/>
    <col min="6662" max="6662" width="17.28515625" style="89" bestFit="1" customWidth="1"/>
    <col min="6663" max="6912" width="9" style="89"/>
    <col min="6913" max="6913" width="10.28515625" style="89" bestFit="1" customWidth="1"/>
    <col min="6914" max="6914" width="11.42578125" style="89" bestFit="1" customWidth="1"/>
    <col min="6915" max="6915" width="19.28515625" style="89" bestFit="1" customWidth="1"/>
    <col min="6916" max="6916" width="16.42578125" style="89" bestFit="1" customWidth="1"/>
    <col min="6917" max="6917" width="29" style="89" bestFit="1" customWidth="1"/>
    <col min="6918" max="6918" width="17.28515625" style="89" bestFit="1" customWidth="1"/>
    <col min="6919" max="7168" width="9" style="89"/>
    <col min="7169" max="7169" width="10.28515625" style="89" bestFit="1" customWidth="1"/>
    <col min="7170" max="7170" width="11.42578125" style="89" bestFit="1" customWidth="1"/>
    <col min="7171" max="7171" width="19.28515625" style="89" bestFit="1" customWidth="1"/>
    <col min="7172" max="7172" width="16.42578125" style="89" bestFit="1" customWidth="1"/>
    <col min="7173" max="7173" width="29" style="89" bestFit="1" customWidth="1"/>
    <col min="7174" max="7174" width="17.28515625" style="89" bestFit="1" customWidth="1"/>
    <col min="7175" max="7424" width="9" style="89"/>
    <col min="7425" max="7425" width="10.28515625" style="89" bestFit="1" customWidth="1"/>
    <col min="7426" max="7426" width="11.42578125" style="89" bestFit="1" customWidth="1"/>
    <col min="7427" max="7427" width="19.28515625" style="89" bestFit="1" customWidth="1"/>
    <col min="7428" max="7428" width="16.42578125" style="89" bestFit="1" customWidth="1"/>
    <col min="7429" max="7429" width="29" style="89" bestFit="1" customWidth="1"/>
    <col min="7430" max="7430" width="17.28515625" style="89" bestFit="1" customWidth="1"/>
    <col min="7431" max="7680" width="9" style="89"/>
    <col min="7681" max="7681" width="10.28515625" style="89" bestFit="1" customWidth="1"/>
    <col min="7682" max="7682" width="11.42578125" style="89" bestFit="1" customWidth="1"/>
    <col min="7683" max="7683" width="19.28515625" style="89" bestFit="1" customWidth="1"/>
    <col min="7684" max="7684" width="16.42578125" style="89" bestFit="1" customWidth="1"/>
    <col min="7685" max="7685" width="29" style="89" bestFit="1" customWidth="1"/>
    <col min="7686" max="7686" width="17.28515625" style="89" bestFit="1" customWidth="1"/>
    <col min="7687" max="7936" width="9" style="89"/>
    <col min="7937" max="7937" width="10.28515625" style="89" bestFit="1" customWidth="1"/>
    <col min="7938" max="7938" width="11.42578125" style="89" bestFit="1" customWidth="1"/>
    <col min="7939" max="7939" width="19.28515625" style="89" bestFit="1" customWidth="1"/>
    <col min="7940" max="7940" width="16.42578125" style="89" bestFit="1" customWidth="1"/>
    <col min="7941" max="7941" width="29" style="89" bestFit="1" customWidth="1"/>
    <col min="7942" max="7942" width="17.28515625" style="89" bestFit="1" customWidth="1"/>
    <col min="7943" max="8192" width="9" style="89"/>
    <col min="8193" max="8193" width="10.28515625" style="89" bestFit="1" customWidth="1"/>
    <col min="8194" max="8194" width="11.42578125" style="89" bestFit="1" customWidth="1"/>
    <col min="8195" max="8195" width="19.28515625" style="89" bestFit="1" customWidth="1"/>
    <col min="8196" max="8196" width="16.42578125" style="89" bestFit="1" customWidth="1"/>
    <col min="8197" max="8197" width="29" style="89" bestFit="1" customWidth="1"/>
    <col min="8198" max="8198" width="17.28515625" style="89" bestFit="1" customWidth="1"/>
    <col min="8199" max="8448" width="9" style="89"/>
    <col min="8449" max="8449" width="10.28515625" style="89" bestFit="1" customWidth="1"/>
    <col min="8450" max="8450" width="11.42578125" style="89" bestFit="1" customWidth="1"/>
    <col min="8451" max="8451" width="19.28515625" style="89" bestFit="1" customWidth="1"/>
    <col min="8452" max="8452" width="16.42578125" style="89" bestFit="1" customWidth="1"/>
    <col min="8453" max="8453" width="29" style="89" bestFit="1" customWidth="1"/>
    <col min="8454" max="8454" width="17.28515625" style="89" bestFit="1" customWidth="1"/>
    <col min="8455" max="8704" width="9" style="89"/>
    <col min="8705" max="8705" width="10.28515625" style="89" bestFit="1" customWidth="1"/>
    <col min="8706" max="8706" width="11.42578125" style="89" bestFit="1" customWidth="1"/>
    <col min="8707" max="8707" width="19.28515625" style="89" bestFit="1" customWidth="1"/>
    <col min="8708" max="8708" width="16.42578125" style="89" bestFit="1" customWidth="1"/>
    <col min="8709" max="8709" width="29" style="89" bestFit="1" customWidth="1"/>
    <col min="8710" max="8710" width="17.28515625" style="89" bestFit="1" customWidth="1"/>
    <col min="8711" max="8960" width="9" style="89"/>
    <col min="8961" max="8961" width="10.28515625" style="89" bestFit="1" customWidth="1"/>
    <col min="8962" max="8962" width="11.42578125" style="89" bestFit="1" customWidth="1"/>
    <col min="8963" max="8963" width="19.28515625" style="89" bestFit="1" customWidth="1"/>
    <col min="8964" max="8964" width="16.42578125" style="89" bestFit="1" customWidth="1"/>
    <col min="8965" max="8965" width="29" style="89" bestFit="1" customWidth="1"/>
    <col min="8966" max="8966" width="17.28515625" style="89" bestFit="1" customWidth="1"/>
    <col min="8967" max="9216" width="9" style="89"/>
    <col min="9217" max="9217" width="10.28515625" style="89" bestFit="1" customWidth="1"/>
    <col min="9218" max="9218" width="11.42578125" style="89" bestFit="1" customWidth="1"/>
    <col min="9219" max="9219" width="19.28515625" style="89" bestFit="1" customWidth="1"/>
    <col min="9220" max="9220" width="16.42578125" style="89" bestFit="1" customWidth="1"/>
    <col min="9221" max="9221" width="29" style="89" bestFit="1" customWidth="1"/>
    <col min="9222" max="9222" width="17.28515625" style="89" bestFit="1" customWidth="1"/>
    <col min="9223" max="9472" width="9" style="89"/>
    <col min="9473" max="9473" width="10.28515625" style="89" bestFit="1" customWidth="1"/>
    <col min="9474" max="9474" width="11.42578125" style="89" bestFit="1" customWidth="1"/>
    <col min="9475" max="9475" width="19.28515625" style="89" bestFit="1" customWidth="1"/>
    <col min="9476" max="9476" width="16.42578125" style="89" bestFit="1" customWidth="1"/>
    <col min="9477" max="9477" width="29" style="89" bestFit="1" customWidth="1"/>
    <col min="9478" max="9478" width="17.28515625" style="89" bestFit="1" customWidth="1"/>
    <col min="9479" max="9728" width="9" style="89"/>
    <col min="9729" max="9729" width="10.28515625" style="89" bestFit="1" customWidth="1"/>
    <col min="9730" max="9730" width="11.42578125" style="89" bestFit="1" customWidth="1"/>
    <col min="9731" max="9731" width="19.28515625" style="89" bestFit="1" customWidth="1"/>
    <col min="9732" max="9732" width="16.42578125" style="89" bestFit="1" customWidth="1"/>
    <col min="9733" max="9733" width="29" style="89" bestFit="1" customWidth="1"/>
    <col min="9734" max="9734" width="17.28515625" style="89" bestFit="1" customWidth="1"/>
    <col min="9735" max="9984" width="9" style="89"/>
    <col min="9985" max="9985" width="10.28515625" style="89" bestFit="1" customWidth="1"/>
    <col min="9986" max="9986" width="11.42578125" style="89" bestFit="1" customWidth="1"/>
    <col min="9987" max="9987" width="19.28515625" style="89" bestFit="1" customWidth="1"/>
    <col min="9988" max="9988" width="16.42578125" style="89" bestFit="1" customWidth="1"/>
    <col min="9989" max="9989" width="29" style="89" bestFit="1" customWidth="1"/>
    <col min="9990" max="9990" width="17.28515625" style="89" bestFit="1" customWidth="1"/>
    <col min="9991" max="10240" width="9" style="89"/>
    <col min="10241" max="10241" width="10.28515625" style="89" bestFit="1" customWidth="1"/>
    <col min="10242" max="10242" width="11.42578125" style="89" bestFit="1" customWidth="1"/>
    <col min="10243" max="10243" width="19.28515625" style="89" bestFit="1" customWidth="1"/>
    <col min="10244" max="10244" width="16.42578125" style="89" bestFit="1" customWidth="1"/>
    <col min="10245" max="10245" width="29" style="89" bestFit="1" customWidth="1"/>
    <col min="10246" max="10246" width="17.28515625" style="89" bestFit="1" customWidth="1"/>
    <col min="10247" max="10496" width="9" style="89"/>
    <col min="10497" max="10497" width="10.28515625" style="89" bestFit="1" customWidth="1"/>
    <col min="10498" max="10498" width="11.42578125" style="89" bestFit="1" customWidth="1"/>
    <col min="10499" max="10499" width="19.28515625" style="89" bestFit="1" customWidth="1"/>
    <col min="10500" max="10500" width="16.42578125" style="89" bestFit="1" customWidth="1"/>
    <col min="10501" max="10501" width="29" style="89" bestFit="1" customWidth="1"/>
    <col min="10502" max="10502" width="17.28515625" style="89" bestFit="1" customWidth="1"/>
    <col min="10503" max="10752" width="9" style="89"/>
    <col min="10753" max="10753" width="10.28515625" style="89" bestFit="1" customWidth="1"/>
    <col min="10754" max="10754" width="11.42578125" style="89" bestFit="1" customWidth="1"/>
    <col min="10755" max="10755" width="19.28515625" style="89" bestFit="1" customWidth="1"/>
    <col min="10756" max="10756" width="16.42578125" style="89" bestFit="1" customWidth="1"/>
    <col min="10757" max="10757" width="29" style="89" bestFit="1" customWidth="1"/>
    <col min="10758" max="10758" width="17.28515625" style="89" bestFit="1" customWidth="1"/>
    <col min="10759" max="11008" width="9" style="89"/>
    <col min="11009" max="11009" width="10.28515625" style="89" bestFit="1" customWidth="1"/>
    <col min="11010" max="11010" width="11.42578125" style="89" bestFit="1" customWidth="1"/>
    <col min="11011" max="11011" width="19.28515625" style="89" bestFit="1" customWidth="1"/>
    <col min="11012" max="11012" width="16.42578125" style="89" bestFit="1" customWidth="1"/>
    <col min="11013" max="11013" width="29" style="89" bestFit="1" customWidth="1"/>
    <col min="11014" max="11014" width="17.28515625" style="89" bestFit="1" customWidth="1"/>
    <col min="11015" max="11264" width="9" style="89"/>
    <col min="11265" max="11265" width="10.28515625" style="89" bestFit="1" customWidth="1"/>
    <col min="11266" max="11266" width="11.42578125" style="89" bestFit="1" customWidth="1"/>
    <col min="11267" max="11267" width="19.28515625" style="89" bestFit="1" customWidth="1"/>
    <col min="11268" max="11268" width="16.42578125" style="89" bestFit="1" customWidth="1"/>
    <col min="11269" max="11269" width="29" style="89" bestFit="1" customWidth="1"/>
    <col min="11270" max="11270" width="17.28515625" style="89" bestFit="1" customWidth="1"/>
    <col min="11271" max="11520" width="9" style="89"/>
    <col min="11521" max="11521" width="10.28515625" style="89" bestFit="1" customWidth="1"/>
    <col min="11522" max="11522" width="11.42578125" style="89" bestFit="1" customWidth="1"/>
    <col min="11523" max="11523" width="19.28515625" style="89" bestFit="1" customWidth="1"/>
    <col min="11524" max="11524" width="16.42578125" style="89" bestFit="1" customWidth="1"/>
    <col min="11525" max="11525" width="29" style="89" bestFit="1" customWidth="1"/>
    <col min="11526" max="11526" width="17.28515625" style="89" bestFit="1" customWidth="1"/>
    <col min="11527" max="11776" width="9" style="89"/>
    <col min="11777" max="11777" width="10.28515625" style="89" bestFit="1" customWidth="1"/>
    <col min="11778" max="11778" width="11.42578125" style="89" bestFit="1" customWidth="1"/>
    <col min="11779" max="11779" width="19.28515625" style="89" bestFit="1" customWidth="1"/>
    <col min="11780" max="11780" width="16.42578125" style="89" bestFit="1" customWidth="1"/>
    <col min="11781" max="11781" width="29" style="89" bestFit="1" customWidth="1"/>
    <col min="11782" max="11782" width="17.28515625" style="89" bestFit="1" customWidth="1"/>
    <col min="11783" max="12032" width="9" style="89"/>
    <col min="12033" max="12033" width="10.28515625" style="89" bestFit="1" customWidth="1"/>
    <col min="12034" max="12034" width="11.42578125" style="89" bestFit="1" customWidth="1"/>
    <col min="12035" max="12035" width="19.28515625" style="89" bestFit="1" customWidth="1"/>
    <col min="12036" max="12036" width="16.42578125" style="89" bestFit="1" customWidth="1"/>
    <col min="12037" max="12037" width="29" style="89" bestFit="1" customWidth="1"/>
    <col min="12038" max="12038" width="17.28515625" style="89" bestFit="1" customWidth="1"/>
    <col min="12039" max="12288" width="9" style="89"/>
    <col min="12289" max="12289" width="10.28515625" style="89" bestFit="1" customWidth="1"/>
    <col min="12290" max="12290" width="11.42578125" style="89" bestFit="1" customWidth="1"/>
    <col min="12291" max="12291" width="19.28515625" style="89" bestFit="1" customWidth="1"/>
    <col min="12292" max="12292" width="16.42578125" style="89" bestFit="1" customWidth="1"/>
    <col min="12293" max="12293" width="29" style="89" bestFit="1" customWidth="1"/>
    <col min="12294" max="12294" width="17.28515625" style="89" bestFit="1" customWidth="1"/>
    <col min="12295" max="12544" width="9" style="89"/>
    <col min="12545" max="12545" width="10.28515625" style="89" bestFit="1" customWidth="1"/>
    <col min="12546" max="12546" width="11.42578125" style="89" bestFit="1" customWidth="1"/>
    <col min="12547" max="12547" width="19.28515625" style="89" bestFit="1" customWidth="1"/>
    <col min="12548" max="12548" width="16.42578125" style="89" bestFit="1" customWidth="1"/>
    <col min="12549" max="12549" width="29" style="89" bestFit="1" customWidth="1"/>
    <col min="12550" max="12550" width="17.28515625" style="89" bestFit="1" customWidth="1"/>
    <col min="12551" max="12800" width="9" style="89"/>
    <col min="12801" max="12801" width="10.28515625" style="89" bestFit="1" customWidth="1"/>
    <col min="12802" max="12802" width="11.42578125" style="89" bestFit="1" customWidth="1"/>
    <col min="12803" max="12803" width="19.28515625" style="89" bestFit="1" customWidth="1"/>
    <col min="12804" max="12804" width="16.42578125" style="89" bestFit="1" customWidth="1"/>
    <col min="12805" max="12805" width="29" style="89" bestFit="1" customWidth="1"/>
    <col min="12806" max="12806" width="17.28515625" style="89" bestFit="1" customWidth="1"/>
    <col min="12807" max="13056" width="9" style="89"/>
    <col min="13057" max="13057" width="10.28515625" style="89" bestFit="1" customWidth="1"/>
    <col min="13058" max="13058" width="11.42578125" style="89" bestFit="1" customWidth="1"/>
    <col min="13059" max="13059" width="19.28515625" style="89" bestFit="1" customWidth="1"/>
    <col min="13060" max="13060" width="16.42578125" style="89" bestFit="1" customWidth="1"/>
    <col min="13061" max="13061" width="29" style="89" bestFit="1" customWidth="1"/>
    <col min="13062" max="13062" width="17.28515625" style="89" bestFit="1" customWidth="1"/>
    <col min="13063" max="13312" width="9" style="89"/>
    <col min="13313" max="13313" width="10.28515625" style="89" bestFit="1" customWidth="1"/>
    <col min="13314" max="13314" width="11.42578125" style="89" bestFit="1" customWidth="1"/>
    <col min="13315" max="13315" width="19.28515625" style="89" bestFit="1" customWidth="1"/>
    <col min="13316" max="13316" width="16.42578125" style="89" bestFit="1" customWidth="1"/>
    <col min="13317" max="13317" width="29" style="89" bestFit="1" customWidth="1"/>
    <col min="13318" max="13318" width="17.28515625" style="89" bestFit="1" customWidth="1"/>
    <col min="13319" max="13568" width="9" style="89"/>
    <col min="13569" max="13569" width="10.28515625" style="89" bestFit="1" customWidth="1"/>
    <col min="13570" max="13570" width="11.42578125" style="89" bestFit="1" customWidth="1"/>
    <col min="13571" max="13571" width="19.28515625" style="89" bestFit="1" customWidth="1"/>
    <col min="13572" max="13572" width="16.42578125" style="89" bestFit="1" customWidth="1"/>
    <col min="13573" max="13573" width="29" style="89" bestFit="1" customWidth="1"/>
    <col min="13574" max="13574" width="17.28515625" style="89" bestFit="1" customWidth="1"/>
    <col min="13575" max="13824" width="9" style="89"/>
    <col min="13825" max="13825" width="10.28515625" style="89" bestFit="1" customWidth="1"/>
    <col min="13826" max="13826" width="11.42578125" style="89" bestFit="1" customWidth="1"/>
    <col min="13827" max="13827" width="19.28515625" style="89" bestFit="1" customWidth="1"/>
    <col min="13828" max="13828" width="16.42578125" style="89" bestFit="1" customWidth="1"/>
    <col min="13829" max="13829" width="29" style="89" bestFit="1" customWidth="1"/>
    <col min="13830" max="13830" width="17.28515625" style="89" bestFit="1" customWidth="1"/>
    <col min="13831" max="14080" width="9" style="89"/>
    <col min="14081" max="14081" width="10.28515625" style="89" bestFit="1" customWidth="1"/>
    <col min="14082" max="14082" width="11.42578125" style="89" bestFit="1" customWidth="1"/>
    <col min="14083" max="14083" width="19.28515625" style="89" bestFit="1" customWidth="1"/>
    <col min="14084" max="14084" width="16.42578125" style="89" bestFit="1" customWidth="1"/>
    <col min="14085" max="14085" width="29" style="89" bestFit="1" customWidth="1"/>
    <col min="14086" max="14086" width="17.28515625" style="89" bestFit="1" customWidth="1"/>
    <col min="14087" max="14336" width="9" style="89"/>
    <col min="14337" max="14337" width="10.28515625" style="89" bestFit="1" customWidth="1"/>
    <col min="14338" max="14338" width="11.42578125" style="89" bestFit="1" customWidth="1"/>
    <col min="14339" max="14339" width="19.28515625" style="89" bestFit="1" customWidth="1"/>
    <col min="14340" max="14340" width="16.42578125" style="89" bestFit="1" customWidth="1"/>
    <col min="14341" max="14341" width="29" style="89" bestFit="1" customWidth="1"/>
    <col min="14342" max="14342" width="17.28515625" style="89" bestFit="1" customWidth="1"/>
    <col min="14343" max="14592" width="9" style="89"/>
    <col min="14593" max="14593" width="10.28515625" style="89" bestFit="1" customWidth="1"/>
    <col min="14594" max="14594" width="11.42578125" style="89" bestFit="1" customWidth="1"/>
    <col min="14595" max="14595" width="19.28515625" style="89" bestFit="1" customWidth="1"/>
    <col min="14596" max="14596" width="16.42578125" style="89" bestFit="1" customWidth="1"/>
    <col min="14597" max="14597" width="29" style="89" bestFit="1" customWidth="1"/>
    <col min="14598" max="14598" width="17.28515625" style="89" bestFit="1" customWidth="1"/>
    <col min="14599" max="14848" width="9" style="89"/>
    <col min="14849" max="14849" width="10.28515625" style="89" bestFit="1" customWidth="1"/>
    <col min="14850" max="14850" width="11.42578125" style="89" bestFit="1" customWidth="1"/>
    <col min="14851" max="14851" width="19.28515625" style="89" bestFit="1" customWidth="1"/>
    <col min="14852" max="14852" width="16.42578125" style="89" bestFit="1" customWidth="1"/>
    <col min="14853" max="14853" width="29" style="89" bestFit="1" customWidth="1"/>
    <col min="14854" max="14854" width="17.28515625" style="89" bestFit="1" customWidth="1"/>
    <col min="14855" max="15104" width="9" style="89"/>
    <col min="15105" max="15105" width="10.28515625" style="89" bestFit="1" customWidth="1"/>
    <col min="15106" max="15106" width="11.42578125" style="89" bestFit="1" customWidth="1"/>
    <col min="15107" max="15107" width="19.28515625" style="89" bestFit="1" customWidth="1"/>
    <col min="15108" max="15108" width="16.42578125" style="89" bestFit="1" customWidth="1"/>
    <col min="15109" max="15109" width="29" style="89" bestFit="1" customWidth="1"/>
    <col min="15110" max="15110" width="17.28515625" style="89" bestFit="1" customWidth="1"/>
    <col min="15111" max="15360" width="9" style="89"/>
    <col min="15361" max="15361" width="10.28515625" style="89" bestFit="1" customWidth="1"/>
    <col min="15362" max="15362" width="11.42578125" style="89" bestFit="1" customWidth="1"/>
    <col min="15363" max="15363" width="19.28515625" style="89" bestFit="1" customWidth="1"/>
    <col min="15364" max="15364" width="16.42578125" style="89" bestFit="1" customWidth="1"/>
    <col min="15365" max="15365" width="29" style="89" bestFit="1" customWidth="1"/>
    <col min="15366" max="15366" width="17.28515625" style="89" bestFit="1" customWidth="1"/>
    <col min="15367" max="15616" width="9" style="89"/>
    <col min="15617" max="15617" width="10.28515625" style="89" bestFit="1" customWidth="1"/>
    <col min="15618" max="15618" width="11.42578125" style="89" bestFit="1" customWidth="1"/>
    <col min="15619" max="15619" width="19.28515625" style="89" bestFit="1" customWidth="1"/>
    <col min="15620" max="15620" width="16.42578125" style="89" bestFit="1" customWidth="1"/>
    <col min="15621" max="15621" width="29" style="89" bestFit="1" customWidth="1"/>
    <col min="15622" max="15622" width="17.28515625" style="89" bestFit="1" customWidth="1"/>
    <col min="15623" max="15872" width="9" style="89"/>
    <col min="15873" max="15873" width="10.28515625" style="89" bestFit="1" customWidth="1"/>
    <col min="15874" max="15874" width="11.42578125" style="89" bestFit="1" customWidth="1"/>
    <col min="15875" max="15875" width="19.28515625" style="89" bestFit="1" customWidth="1"/>
    <col min="15876" max="15876" width="16.42578125" style="89" bestFit="1" customWidth="1"/>
    <col min="15877" max="15877" width="29" style="89" bestFit="1" customWidth="1"/>
    <col min="15878" max="15878" width="17.28515625" style="89" bestFit="1" customWidth="1"/>
    <col min="15879" max="16128" width="9" style="89"/>
    <col min="16129" max="16129" width="10.28515625" style="89" bestFit="1" customWidth="1"/>
    <col min="16130" max="16130" width="11.42578125" style="89" bestFit="1" customWidth="1"/>
    <col min="16131" max="16131" width="19.28515625" style="89" bestFit="1" customWidth="1"/>
    <col min="16132" max="16132" width="16.42578125" style="89" bestFit="1" customWidth="1"/>
    <col min="16133" max="16133" width="29" style="89" bestFit="1" customWidth="1"/>
    <col min="16134" max="16134" width="17.28515625" style="89" bestFit="1" customWidth="1"/>
    <col min="16135" max="16384" width="9" style="89"/>
  </cols>
  <sheetData>
    <row r="1" spans="1:6" ht="24.75" customHeight="1" x14ac:dyDescent="0.6">
      <c r="A1" s="135" t="s">
        <v>463</v>
      </c>
      <c r="B1" s="135"/>
      <c r="C1" s="135"/>
      <c r="D1" s="135"/>
      <c r="E1" s="135"/>
      <c r="F1" s="135"/>
    </row>
    <row r="2" spans="1:6" ht="21.95" customHeight="1" x14ac:dyDescent="0.45">
      <c r="A2" s="91" t="s">
        <v>0</v>
      </c>
      <c r="B2" s="91" t="s">
        <v>20</v>
      </c>
      <c r="C2" s="92" t="s">
        <v>179</v>
      </c>
      <c r="D2" s="92" t="s">
        <v>180</v>
      </c>
      <c r="E2" s="92" t="s">
        <v>181</v>
      </c>
      <c r="F2" s="91" t="s">
        <v>470</v>
      </c>
    </row>
    <row r="3" spans="1:6" ht="21.95" customHeight="1" x14ac:dyDescent="0.45">
      <c r="A3" s="26">
        <v>1</v>
      </c>
      <c r="B3" s="26" t="s">
        <v>182</v>
      </c>
      <c r="C3" s="29" t="s">
        <v>183</v>
      </c>
      <c r="D3" s="29" t="s">
        <v>184</v>
      </c>
      <c r="E3" s="29" t="s">
        <v>185</v>
      </c>
      <c r="F3" s="28">
        <v>400000000</v>
      </c>
    </row>
    <row r="4" spans="1:6" ht="21.95" customHeight="1" x14ac:dyDescent="0.45">
      <c r="A4" s="26">
        <v>2</v>
      </c>
      <c r="B4" s="26" t="s">
        <v>182</v>
      </c>
      <c r="C4" s="27" t="s">
        <v>186</v>
      </c>
      <c r="D4" s="27" t="s">
        <v>187</v>
      </c>
      <c r="E4" s="27" t="s">
        <v>188</v>
      </c>
      <c r="F4" s="28">
        <v>800000000</v>
      </c>
    </row>
    <row r="5" spans="1:6" ht="21.95" customHeight="1" x14ac:dyDescent="0.45">
      <c r="A5" s="26">
        <v>3</v>
      </c>
      <c r="B5" s="26" t="s">
        <v>182</v>
      </c>
      <c r="C5" s="29" t="s">
        <v>189</v>
      </c>
      <c r="D5" s="29" t="s">
        <v>190</v>
      </c>
      <c r="E5" s="29" t="s">
        <v>191</v>
      </c>
      <c r="F5" s="28">
        <v>800000000</v>
      </c>
    </row>
    <row r="6" spans="1:6" ht="21.95" customHeight="1" x14ac:dyDescent="0.45">
      <c r="A6" s="26">
        <v>4</v>
      </c>
      <c r="B6" s="26" t="s">
        <v>182</v>
      </c>
      <c r="C6" s="27" t="s">
        <v>192</v>
      </c>
      <c r="D6" s="27" t="s">
        <v>193</v>
      </c>
      <c r="E6" s="27" t="s">
        <v>194</v>
      </c>
      <c r="F6" s="28">
        <v>500000000</v>
      </c>
    </row>
    <row r="7" spans="1:6" ht="21.95" customHeight="1" x14ac:dyDescent="0.45">
      <c r="A7" s="26">
        <v>5</v>
      </c>
      <c r="B7" s="26" t="s">
        <v>182</v>
      </c>
      <c r="C7" s="27" t="s">
        <v>183</v>
      </c>
      <c r="D7" s="27" t="s">
        <v>195</v>
      </c>
      <c r="E7" s="27" t="s">
        <v>196</v>
      </c>
      <c r="F7" s="28">
        <v>800000000</v>
      </c>
    </row>
    <row r="8" spans="1:6" ht="21.95" customHeight="1" x14ac:dyDescent="0.45">
      <c r="A8" s="26">
        <v>6</v>
      </c>
      <c r="B8" s="26" t="s">
        <v>182</v>
      </c>
      <c r="C8" s="27" t="s">
        <v>197</v>
      </c>
      <c r="D8" s="27" t="s">
        <v>198</v>
      </c>
      <c r="E8" s="27" t="s">
        <v>199</v>
      </c>
      <c r="F8" s="28">
        <v>800000000</v>
      </c>
    </row>
    <row r="9" spans="1:6" ht="21.95" customHeight="1" x14ac:dyDescent="0.45">
      <c r="A9" s="26">
        <v>7</v>
      </c>
      <c r="B9" s="26" t="s">
        <v>182</v>
      </c>
      <c r="C9" s="27" t="s">
        <v>200</v>
      </c>
      <c r="D9" s="27" t="s">
        <v>201</v>
      </c>
      <c r="E9" s="27" t="s">
        <v>202</v>
      </c>
      <c r="F9" s="28">
        <v>600000000</v>
      </c>
    </row>
    <row r="10" spans="1:6" ht="21.95" customHeight="1" x14ac:dyDescent="0.45">
      <c r="A10" s="26">
        <v>8</v>
      </c>
      <c r="B10" s="26" t="s">
        <v>182</v>
      </c>
      <c r="C10" s="27" t="s">
        <v>203</v>
      </c>
      <c r="D10" s="27" t="s">
        <v>204</v>
      </c>
      <c r="E10" s="27" t="s">
        <v>205</v>
      </c>
      <c r="F10" s="28">
        <v>600000000</v>
      </c>
    </row>
    <row r="11" spans="1:6" ht="21.95" customHeight="1" x14ac:dyDescent="0.45">
      <c r="A11" s="26">
        <v>9</v>
      </c>
      <c r="B11" s="26" t="s">
        <v>182</v>
      </c>
      <c r="C11" s="27" t="s">
        <v>206</v>
      </c>
      <c r="D11" s="27" t="s">
        <v>207</v>
      </c>
      <c r="E11" s="27" t="s">
        <v>208</v>
      </c>
      <c r="F11" s="28">
        <v>500000000</v>
      </c>
    </row>
    <row r="12" spans="1:6" ht="21.95" customHeight="1" x14ac:dyDescent="0.45">
      <c r="A12" s="26">
        <v>10</v>
      </c>
      <c r="B12" s="26" t="s">
        <v>182</v>
      </c>
      <c r="C12" s="27" t="s">
        <v>209</v>
      </c>
      <c r="D12" s="27" t="s">
        <v>210</v>
      </c>
      <c r="E12" s="27" t="s">
        <v>211</v>
      </c>
      <c r="F12" s="28">
        <v>800000000</v>
      </c>
    </row>
    <row r="13" spans="1:6" ht="21.95" customHeight="1" x14ac:dyDescent="0.45">
      <c r="A13" s="26">
        <v>11</v>
      </c>
      <c r="B13" s="26" t="s">
        <v>182</v>
      </c>
      <c r="C13" s="27" t="s">
        <v>203</v>
      </c>
      <c r="D13" s="27" t="s">
        <v>212</v>
      </c>
      <c r="E13" s="27" t="s">
        <v>213</v>
      </c>
      <c r="F13" s="28">
        <v>700000000</v>
      </c>
    </row>
    <row r="14" spans="1:6" ht="21.95" customHeight="1" x14ac:dyDescent="0.45">
      <c r="A14" s="26">
        <v>12</v>
      </c>
      <c r="B14" s="26" t="s">
        <v>182</v>
      </c>
      <c r="C14" s="27" t="s">
        <v>214</v>
      </c>
      <c r="D14" s="27" t="s">
        <v>215</v>
      </c>
      <c r="E14" s="27" t="s">
        <v>216</v>
      </c>
      <c r="F14" s="28">
        <v>500000000</v>
      </c>
    </row>
    <row r="15" spans="1:6" ht="21.95" customHeight="1" x14ac:dyDescent="0.45">
      <c r="A15" s="26">
        <v>13</v>
      </c>
      <c r="B15" s="26" t="s">
        <v>182</v>
      </c>
      <c r="C15" s="27" t="s">
        <v>217</v>
      </c>
      <c r="D15" s="27" t="s">
        <v>218</v>
      </c>
      <c r="E15" s="27" t="s">
        <v>219</v>
      </c>
      <c r="F15" s="28">
        <v>500000000</v>
      </c>
    </row>
    <row r="16" spans="1:6" ht="21.95" customHeight="1" x14ac:dyDescent="0.45">
      <c r="A16" s="26">
        <v>14</v>
      </c>
      <c r="B16" s="26" t="s">
        <v>129</v>
      </c>
      <c r="C16" s="30" t="s">
        <v>220</v>
      </c>
      <c r="D16" s="31" t="s">
        <v>221</v>
      </c>
      <c r="E16" s="31" t="s">
        <v>222</v>
      </c>
      <c r="F16" s="28">
        <v>500000000</v>
      </c>
    </row>
    <row r="17" spans="1:6" ht="21.95" customHeight="1" x14ac:dyDescent="0.45">
      <c r="A17" s="26">
        <v>15</v>
      </c>
      <c r="B17" s="26" t="s">
        <v>129</v>
      </c>
      <c r="C17" s="30" t="s">
        <v>223</v>
      </c>
      <c r="D17" s="31" t="s">
        <v>224</v>
      </c>
      <c r="E17" s="31" t="s">
        <v>225</v>
      </c>
      <c r="F17" s="28">
        <v>250000000</v>
      </c>
    </row>
    <row r="18" spans="1:6" ht="21.95" customHeight="1" x14ac:dyDescent="0.45">
      <c r="A18" s="26">
        <v>16</v>
      </c>
      <c r="B18" s="26" t="s">
        <v>129</v>
      </c>
      <c r="C18" s="30" t="s">
        <v>226</v>
      </c>
      <c r="D18" s="31" t="s">
        <v>227</v>
      </c>
      <c r="E18" s="31" t="s">
        <v>228</v>
      </c>
      <c r="F18" s="28">
        <v>250000000</v>
      </c>
    </row>
    <row r="19" spans="1:6" ht="21.95" customHeight="1" x14ac:dyDescent="0.45">
      <c r="A19" s="26">
        <v>17</v>
      </c>
      <c r="B19" s="26" t="s">
        <v>129</v>
      </c>
      <c r="C19" s="32" t="s">
        <v>229</v>
      </c>
      <c r="D19" s="33" t="s">
        <v>230</v>
      </c>
      <c r="E19" s="33" t="s">
        <v>231</v>
      </c>
      <c r="F19" s="28">
        <v>300000000</v>
      </c>
    </row>
    <row r="20" spans="1:6" ht="21.95" customHeight="1" x14ac:dyDescent="0.45">
      <c r="A20" s="26">
        <v>18</v>
      </c>
      <c r="B20" s="26" t="s">
        <v>129</v>
      </c>
      <c r="C20" s="32" t="s">
        <v>232</v>
      </c>
      <c r="D20" s="33" t="s">
        <v>233</v>
      </c>
      <c r="E20" s="33" t="s">
        <v>234</v>
      </c>
      <c r="F20" s="28">
        <v>250000000</v>
      </c>
    </row>
    <row r="21" spans="1:6" ht="21.95" customHeight="1" x14ac:dyDescent="0.45">
      <c r="A21" s="26">
        <v>19</v>
      </c>
      <c r="B21" s="26" t="s">
        <v>129</v>
      </c>
      <c r="C21" s="30" t="s">
        <v>235</v>
      </c>
      <c r="D21" s="31" t="s">
        <v>236</v>
      </c>
      <c r="E21" s="31" t="s">
        <v>237</v>
      </c>
      <c r="F21" s="28">
        <v>250000000</v>
      </c>
    </row>
    <row r="22" spans="1:6" ht="21.95" customHeight="1" x14ac:dyDescent="0.45">
      <c r="A22" s="26">
        <v>20</v>
      </c>
      <c r="B22" s="26" t="s">
        <v>129</v>
      </c>
      <c r="C22" s="30" t="s">
        <v>238</v>
      </c>
      <c r="D22" s="31" t="s">
        <v>239</v>
      </c>
      <c r="E22" s="31" t="s">
        <v>240</v>
      </c>
      <c r="F22" s="28">
        <v>550000000</v>
      </c>
    </row>
    <row r="23" spans="1:6" ht="21.95" customHeight="1" x14ac:dyDescent="0.45">
      <c r="A23" s="26">
        <v>21</v>
      </c>
      <c r="B23" s="26" t="s">
        <v>129</v>
      </c>
      <c r="C23" s="30" t="s">
        <v>241</v>
      </c>
      <c r="D23" s="31" t="s">
        <v>242</v>
      </c>
      <c r="E23" s="31" t="s">
        <v>243</v>
      </c>
      <c r="F23" s="28">
        <v>450000000</v>
      </c>
    </row>
    <row r="24" spans="1:6" ht="21.95" customHeight="1" x14ac:dyDescent="0.45">
      <c r="A24" s="26">
        <v>22</v>
      </c>
      <c r="B24" s="26" t="s">
        <v>129</v>
      </c>
      <c r="C24" s="27" t="s">
        <v>244</v>
      </c>
      <c r="D24" s="27" t="s">
        <v>245</v>
      </c>
      <c r="E24" s="27" t="s">
        <v>246</v>
      </c>
      <c r="F24" s="28">
        <v>450000000</v>
      </c>
    </row>
    <row r="25" spans="1:6" ht="21.95" customHeight="1" x14ac:dyDescent="0.45">
      <c r="A25" s="26">
        <v>23</v>
      </c>
      <c r="B25" s="26" t="s">
        <v>129</v>
      </c>
      <c r="C25" s="27" t="s">
        <v>232</v>
      </c>
      <c r="D25" s="27" t="s">
        <v>247</v>
      </c>
      <c r="E25" s="27" t="s">
        <v>248</v>
      </c>
      <c r="F25" s="28">
        <v>450000000</v>
      </c>
    </row>
    <row r="26" spans="1:6" ht="21.95" customHeight="1" x14ac:dyDescent="0.45">
      <c r="A26" s="26">
        <v>24</v>
      </c>
      <c r="B26" s="26" t="s">
        <v>129</v>
      </c>
      <c r="C26" s="27" t="s">
        <v>471</v>
      </c>
      <c r="D26" s="27" t="s">
        <v>472</v>
      </c>
      <c r="E26" s="27" t="s">
        <v>473</v>
      </c>
      <c r="F26" s="28">
        <v>450000000</v>
      </c>
    </row>
    <row r="27" spans="1:6" ht="21.95" customHeight="1" x14ac:dyDescent="0.45">
      <c r="A27" s="26">
        <v>25</v>
      </c>
      <c r="B27" s="26" t="s">
        <v>129</v>
      </c>
      <c r="C27" s="27" t="s">
        <v>249</v>
      </c>
      <c r="D27" s="27" t="s">
        <v>250</v>
      </c>
      <c r="E27" s="27" t="s">
        <v>251</v>
      </c>
      <c r="F27" s="28">
        <v>300000000</v>
      </c>
    </row>
    <row r="28" spans="1:6" ht="21.95" customHeight="1" x14ac:dyDescent="0.45">
      <c r="A28" s="26">
        <v>26</v>
      </c>
      <c r="B28" s="26" t="s">
        <v>129</v>
      </c>
      <c r="C28" s="29" t="s">
        <v>223</v>
      </c>
      <c r="D28" s="29" t="s">
        <v>252</v>
      </c>
      <c r="E28" s="29" t="s">
        <v>253</v>
      </c>
      <c r="F28" s="28">
        <v>400000000</v>
      </c>
    </row>
    <row r="29" spans="1:6" ht="21.95" customHeight="1" x14ac:dyDescent="0.45">
      <c r="A29" s="26">
        <v>27</v>
      </c>
      <c r="B29" s="26" t="s">
        <v>21</v>
      </c>
      <c r="C29" s="29" t="s">
        <v>254</v>
      </c>
      <c r="D29" s="29" t="s">
        <v>255</v>
      </c>
      <c r="E29" s="29" t="s">
        <v>256</v>
      </c>
      <c r="F29" s="28">
        <v>600000000</v>
      </c>
    </row>
    <row r="30" spans="1:6" ht="21.95" customHeight="1" x14ac:dyDescent="0.45">
      <c r="A30" s="26">
        <v>28</v>
      </c>
      <c r="B30" s="26" t="s">
        <v>21</v>
      </c>
      <c r="C30" s="29" t="s">
        <v>241</v>
      </c>
      <c r="D30" s="29" t="s">
        <v>257</v>
      </c>
      <c r="E30" s="29" t="s">
        <v>258</v>
      </c>
      <c r="F30" s="28">
        <v>750000000</v>
      </c>
    </row>
    <row r="31" spans="1:6" ht="21.95" customHeight="1" x14ac:dyDescent="0.45">
      <c r="A31" s="26">
        <v>29</v>
      </c>
      <c r="B31" s="26" t="s">
        <v>21</v>
      </c>
      <c r="C31" s="29" t="s">
        <v>226</v>
      </c>
      <c r="D31" s="29" t="s">
        <v>259</v>
      </c>
      <c r="E31" s="29" t="s">
        <v>260</v>
      </c>
      <c r="F31" s="28">
        <v>500000000</v>
      </c>
    </row>
    <row r="32" spans="1:6" ht="21.95" customHeight="1" x14ac:dyDescent="0.45">
      <c r="A32" s="26">
        <v>30</v>
      </c>
      <c r="B32" s="26" t="s">
        <v>21</v>
      </c>
      <c r="C32" s="29" t="s">
        <v>241</v>
      </c>
      <c r="D32" s="29" t="s">
        <v>261</v>
      </c>
      <c r="E32" s="29" t="s">
        <v>262</v>
      </c>
      <c r="F32" s="28">
        <v>450000000</v>
      </c>
    </row>
    <row r="33" spans="1:6" ht="21.95" customHeight="1" x14ac:dyDescent="0.45">
      <c r="A33" s="26">
        <v>31</v>
      </c>
      <c r="B33" s="26" t="s">
        <v>21</v>
      </c>
      <c r="C33" s="27" t="s">
        <v>263</v>
      </c>
      <c r="D33" s="27" t="s">
        <v>264</v>
      </c>
      <c r="E33" s="27" t="s">
        <v>265</v>
      </c>
      <c r="F33" s="28">
        <v>550000000</v>
      </c>
    </row>
    <row r="34" spans="1:6" ht="21.95" customHeight="1" x14ac:dyDescent="0.45">
      <c r="A34" s="26">
        <v>32</v>
      </c>
      <c r="B34" s="26" t="s">
        <v>21</v>
      </c>
      <c r="C34" s="29" t="s">
        <v>266</v>
      </c>
      <c r="D34" s="29" t="s">
        <v>267</v>
      </c>
      <c r="E34" s="29" t="s">
        <v>268</v>
      </c>
      <c r="F34" s="28">
        <v>750000000</v>
      </c>
    </row>
    <row r="35" spans="1:6" ht="21.95" customHeight="1" x14ac:dyDescent="0.45">
      <c r="A35" s="26">
        <v>33</v>
      </c>
      <c r="B35" s="26" t="s">
        <v>21</v>
      </c>
      <c r="C35" s="29" t="s">
        <v>269</v>
      </c>
      <c r="D35" s="29" t="s">
        <v>270</v>
      </c>
      <c r="E35" s="29" t="s">
        <v>271</v>
      </c>
      <c r="F35" s="28">
        <v>450000000</v>
      </c>
    </row>
    <row r="36" spans="1:6" ht="21.95" customHeight="1" x14ac:dyDescent="0.45">
      <c r="A36" s="26">
        <v>34</v>
      </c>
      <c r="B36" s="26" t="s">
        <v>21</v>
      </c>
      <c r="C36" s="27" t="s">
        <v>272</v>
      </c>
      <c r="D36" s="27" t="s">
        <v>273</v>
      </c>
      <c r="E36" s="27" t="s">
        <v>274</v>
      </c>
      <c r="F36" s="28">
        <v>500000000</v>
      </c>
    </row>
    <row r="37" spans="1:6" ht="21.95" customHeight="1" x14ac:dyDescent="0.45">
      <c r="A37" s="26">
        <v>35</v>
      </c>
      <c r="B37" s="26" t="s">
        <v>21</v>
      </c>
      <c r="C37" s="27" t="s">
        <v>275</v>
      </c>
      <c r="D37" s="27" t="s">
        <v>276</v>
      </c>
      <c r="E37" s="27" t="s">
        <v>277</v>
      </c>
      <c r="F37" s="28">
        <v>550000000</v>
      </c>
    </row>
    <row r="38" spans="1:6" ht="21.95" customHeight="1" x14ac:dyDescent="0.45">
      <c r="A38" s="26">
        <v>36</v>
      </c>
      <c r="B38" s="26" t="s">
        <v>21</v>
      </c>
      <c r="C38" s="27" t="s">
        <v>278</v>
      </c>
      <c r="D38" s="27" t="s">
        <v>279</v>
      </c>
      <c r="E38" s="27" t="s">
        <v>280</v>
      </c>
      <c r="F38" s="28">
        <v>450000000</v>
      </c>
    </row>
    <row r="39" spans="1:6" ht="21.95" customHeight="1" x14ac:dyDescent="0.45">
      <c r="A39" s="26">
        <v>37</v>
      </c>
      <c r="B39" s="26" t="s">
        <v>21</v>
      </c>
      <c r="C39" s="27" t="s">
        <v>223</v>
      </c>
      <c r="D39" s="27" t="s">
        <v>281</v>
      </c>
      <c r="E39" s="27" t="s">
        <v>282</v>
      </c>
      <c r="F39" s="28">
        <v>500000000</v>
      </c>
    </row>
    <row r="40" spans="1:6" ht="21.95" customHeight="1" x14ac:dyDescent="0.45">
      <c r="A40" s="26">
        <v>38</v>
      </c>
      <c r="B40" s="26" t="s">
        <v>21</v>
      </c>
      <c r="C40" s="26" t="s">
        <v>283</v>
      </c>
      <c r="D40" s="26" t="s">
        <v>284</v>
      </c>
      <c r="E40" s="26" t="s">
        <v>285</v>
      </c>
      <c r="F40" s="28">
        <v>450000000</v>
      </c>
    </row>
    <row r="41" spans="1:6" ht="21.95" customHeight="1" x14ac:dyDescent="0.45">
      <c r="A41" s="26">
        <v>39</v>
      </c>
      <c r="B41" s="26" t="s">
        <v>21</v>
      </c>
      <c r="C41" s="26" t="s">
        <v>286</v>
      </c>
      <c r="D41" s="26" t="s">
        <v>287</v>
      </c>
      <c r="E41" s="26" t="s">
        <v>288</v>
      </c>
      <c r="F41" s="28">
        <v>600000000</v>
      </c>
    </row>
    <row r="42" spans="1:6" ht="21.95" customHeight="1" x14ac:dyDescent="0.45">
      <c r="A42" s="26">
        <v>40</v>
      </c>
      <c r="B42" s="26" t="s">
        <v>21</v>
      </c>
      <c r="C42" s="26" t="s">
        <v>289</v>
      </c>
      <c r="D42" s="26" t="s">
        <v>290</v>
      </c>
      <c r="E42" s="26" t="s">
        <v>291</v>
      </c>
      <c r="F42" s="28">
        <v>200000000</v>
      </c>
    </row>
    <row r="43" spans="1:6" ht="21.95" customHeight="1" x14ac:dyDescent="0.45">
      <c r="A43" s="26">
        <v>41</v>
      </c>
      <c r="B43" s="26" t="s">
        <v>21</v>
      </c>
      <c r="C43" s="26" t="s">
        <v>241</v>
      </c>
      <c r="D43" s="26" t="s">
        <v>292</v>
      </c>
      <c r="E43" s="26" t="s">
        <v>293</v>
      </c>
      <c r="F43" s="28">
        <v>200000000</v>
      </c>
    </row>
    <row r="44" spans="1:6" ht="21.95" customHeight="1" x14ac:dyDescent="0.45">
      <c r="A44" s="26">
        <v>42</v>
      </c>
      <c r="B44" s="26" t="s">
        <v>21</v>
      </c>
      <c r="C44" s="26" t="s">
        <v>294</v>
      </c>
      <c r="D44" s="26" t="s">
        <v>295</v>
      </c>
      <c r="E44" s="26" t="s">
        <v>296</v>
      </c>
      <c r="F44" s="28">
        <v>200000000</v>
      </c>
    </row>
    <row r="45" spans="1:6" ht="21.95" customHeight="1" x14ac:dyDescent="0.45">
      <c r="A45" s="26">
        <v>43</v>
      </c>
      <c r="B45" s="26" t="s">
        <v>297</v>
      </c>
      <c r="C45" s="26" t="s">
        <v>474</v>
      </c>
      <c r="D45" s="26"/>
      <c r="E45" s="26" t="s">
        <v>297</v>
      </c>
      <c r="F45" s="28">
        <v>50000000</v>
      </c>
    </row>
    <row r="46" spans="1:6" ht="21.95" customHeight="1" x14ac:dyDescent="0.45">
      <c r="A46" s="26">
        <v>44</v>
      </c>
      <c r="B46" s="26" t="s">
        <v>297</v>
      </c>
      <c r="C46" s="26" t="s">
        <v>475</v>
      </c>
      <c r="D46" s="26"/>
      <c r="E46" s="26" t="s">
        <v>297</v>
      </c>
      <c r="F46" s="28">
        <v>70000000</v>
      </c>
    </row>
    <row r="47" spans="1:6" ht="21.95" customHeight="1" x14ac:dyDescent="0.45">
      <c r="A47" s="26">
        <v>45</v>
      </c>
      <c r="B47" s="26" t="s">
        <v>297</v>
      </c>
      <c r="C47" s="26" t="s">
        <v>476</v>
      </c>
      <c r="D47" s="26"/>
      <c r="E47" s="26" t="s">
        <v>297</v>
      </c>
      <c r="F47" s="28">
        <v>50000000</v>
      </c>
    </row>
    <row r="48" spans="1:6" ht="21.95" customHeight="1" x14ac:dyDescent="0.45">
      <c r="A48" s="26">
        <v>46</v>
      </c>
      <c r="B48" s="26" t="s">
        <v>297</v>
      </c>
      <c r="C48" s="26" t="s">
        <v>477</v>
      </c>
      <c r="D48" s="26"/>
      <c r="E48" s="26" t="s">
        <v>297</v>
      </c>
      <c r="F48" s="28">
        <v>50000000</v>
      </c>
    </row>
    <row r="49" spans="1:6" ht="21.95" customHeight="1" x14ac:dyDescent="0.45">
      <c r="A49" s="26">
        <v>47</v>
      </c>
      <c r="B49" s="26" t="s">
        <v>297</v>
      </c>
      <c r="C49" s="26" t="s">
        <v>478</v>
      </c>
      <c r="D49" s="26"/>
      <c r="E49" s="26" t="s">
        <v>297</v>
      </c>
      <c r="F49" s="28">
        <v>50000000</v>
      </c>
    </row>
    <row r="50" spans="1:6" ht="21.95" customHeight="1" x14ac:dyDescent="0.45">
      <c r="A50" s="26">
        <v>48</v>
      </c>
      <c r="B50" s="26" t="s">
        <v>297</v>
      </c>
      <c r="C50" s="26" t="s">
        <v>479</v>
      </c>
      <c r="D50" s="26"/>
      <c r="E50" s="26" t="s">
        <v>297</v>
      </c>
      <c r="F50" s="28">
        <v>60000000</v>
      </c>
    </row>
    <row r="51" spans="1:6" ht="21.95" customHeight="1" x14ac:dyDescent="0.45">
      <c r="A51" s="26">
        <v>49</v>
      </c>
      <c r="B51" s="26" t="s">
        <v>297</v>
      </c>
      <c r="C51" s="26" t="s">
        <v>480</v>
      </c>
      <c r="D51" s="26"/>
      <c r="E51" s="26" t="s">
        <v>297</v>
      </c>
      <c r="F51" s="28">
        <v>50000000</v>
      </c>
    </row>
    <row r="52" spans="1:6" ht="21.95" customHeight="1" x14ac:dyDescent="0.45">
      <c r="A52" s="26">
        <v>50</v>
      </c>
      <c r="B52" s="26" t="s">
        <v>297</v>
      </c>
      <c r="C52" s="26" t="s">
        <v>481</v>
      </c>
      <c r="D52" s="26"/>
      <c r="E52" s="26" t="s">
        <v>297</v>
      </c>
      <c r="F52" s="28">
        <v>60000000</v>
      </c>
    </row>
    <row r="53" spans="1:6" ht="21.95" customHeight="1" x14ac:dyDescent="0.45">
      <c r="A53" s="26">
        <v>51</v>
      </c>
      <c r="B53" s="26" t="s">
        <v>297</v>
      </c>
      <c r="C53" s="26" t="s">
        <v>482</v>
      </c>
      <c r="D53" s="26"/>
      <c r="E53" s="26" t="s">
        <v>297</v>
      </c>
      <c r="F53" s="28">
        <v>60000000</v>
      </c>
    </row>
    <row r="54" spans="1:6" ht="21.95" customHeight="1" x14ac:dyDescent="0.45">
      <c r="A54" s="26">
        <v>52</v>
      </c>
      <c r="B54" s="26" t="s">
        <v>297</v>
      </c>
      <c r="C54" s="26" t="s">
        <v>483</v>
      </c>
      <c r="D54" s="26"/>
      <c r="E54" s="26" t="s">
        <v>297</v>
      </c>
      <c r="F54" s="28">
        <v>100000000</v>
      </c>
    </row>
    <row r="55" spans="1:6" ht="21.95" customHeight="1" x14ac:dyDescent="0.45">
      <c r="A55" s="26">
        <v>53</v>
      </c>
      <c r="B55" s="26" t="s">
        <v>297</v>
      </c>
      <c r="C55" s="26" t="s">
        <v>484</v>
      </c>
      <c r="D55" s="26"/>
      <c r="E55" s="26" t="s">
        <v>297</v>
      </c>
      <c r="F55" s="28">
        <v>60000000</v>
      </c>
    </row>
    <row r="56" spans="1:6" ht="21.95" customHeight="1" x14ac:dyDescent="0.45">
      <c r="A56" s="26">
        <v>54</v>
      </c>
      <c r="B56" s="26" t="s">
        <v>297</v>
      </c>
      <c r="C56" s="26" t="s">
        <v>485</v>
      </c>
      <c r="D56" s="26"/>
      <c r="E56" s="26" t="s">
        <v>297</v>
      </c>
      <c r="F56" s="28">
        <v>60000000</v>
      </c>
    </row>
    <row r="57" spans="1:6" ht="21.95" customHeight="1" x14ac:dyDescent="0.45">
      <c r="A57" s="26">
        <v>55</v>
      </c>
      <c r="B57" s="26" t="s">
        <v>297</v>
      </c>
      <c r="C57" s="26" t="s">
        <v>486</v>
      </c>
      <c r="D57" s="26"/>
      <c r="E57" s="26" t="s">
        <v>297</v>
      </c>
      <c r="F57" s="28">
        <v>100000000</v>
      </c>
    </row>
    <row r="58" spans="1:6" ht="21.95" customHeight="1" x14ac:dyDescent="0.45">
      <c r="A58" s="26">
        <v>56</v>
      </c>
      <c r="B58" s="26" t="s">
        <v>297</v>
      </c>
      <c r="C58" s="26" t="s">
        <v>487</v>
      </c>
      <c r="D58" s="26"/>
      <c r="E58" s="26" t="s">
        <v>297</v>
      </c>
      <c r="F58" s="28">
        <v>70000000</v>
      </c>
    </row>
    <row r="59" spans="1:6" ht="21.95" customHeight="1" x14ac:dyDescent="0.45">
      <c r="A59" s="26">
        <v>57</v>
      </c>
      <c r="B59" s="26" t="s">
        <v>297</v>
      </c>
      <c r="C59" s="26" t="s">
        <v>488</v>
      </c>
      <c r="D59" s="26"/>
      <c r="E59" s="26" t="s">
        <v>297</v>
      </c>
      <c r="F59" s="28">
        <v>80000000</v>
      </c>
    </row>
    <row r="60" spans="1:6" ht="21.95" customHeight="1" x14ac:dyDescent="0.45">
      <c r="A60" s="26">
        <v>58</v>
      </c>
      <c r="B60" s="26" t="s">
        <v>297</v>
      </c>
      <c r="C60" s="26" t="s">
        <v>489</v>
      </c>
      <c r="D60" s="26"/>
      <c r="E60" s="26" t="s">
        <v>297</v>
      </c>
      <c r="F60" s="28">
        <v>60000000</v>
      </c>
    </row>
    <row r="61" spans="1:6" ht="21.95" customHeight="1" x14ac:dyDescent="0.45">
      <c r="A61" s="26">
        <v>59</v>
      </c>
      <c r="B61" s="26" t="s">
        <v>297</v>
      </c>
      <c r="C61" s="26" t="s">
        <v>490</v>
      </c>
      <c r="D61" s="26"/>
      <c r="E61" s="26" t="s">
        <v>297</v>
      </c>
      <c r="F61" s="28">
        <v>80000000</v>
      </c>
    </row>
    <row r="62" spans="1:6" ht="21.95" customHeight="1" x14ac:dyDescent="0.45">
      <c r="A62" s="26">
        <v>60</v>
      </c>
      <c r="B62" s="26" t="s">
        <v>297</v>
      </c>
      <c r="C62" s="26" t="s">
        <v>491</v>
      </c>
      <c r="D62" s="26"/>
      <c r="E62" s="26" t="s">
        <v>297</v>
      </c>
      <c r="F62" s="28">
        <v>100000000</v>
      </c>
    </row>
    <row r="63" spans="1:6" ht="21.95" customHeight="1" x14ac:dyDescent="0.45">
      <c r="A63" s="26">
        <v>61</v>
      </c>
      <c r="B63" s="26" t="s">
        <v>492</v>
      </c>
      <c r="C63" s="26" t="s">
        <v>493</v>
      </c>
      <c r="D63" s="26"/>
      <c r="E63" s="26" t="s">
        <v>492</v>
      </c>
      <c r="F63" s="28">
        <v>2150000000</v>
      </c>
    </row>
    <row r="64" spans="1:6" ht="21.95" customHeight="1" x14ac:dyDescent="0.45">
      <c r="A64" s="133" t="s">
        <v>497</v>
      </c>
      <c r="B64" s="134"/>
      <c r="C64" s="134"/>
      <c r="D64" s="134"/>
      <c r="E64" s="134"/>
      <c r="F64" s="28">
        <f>SUM(F3:F63)</f>
        <v>24210000000</v>
      </c>
    </row>
  </sheetData>
  <mergeCells count="2">
    <mergeCell ref="A64:E64"/>
    <mergeCell ref="A1:F1"/>
  </mergeCells>
  <printOptions horizontalCentered="1"/>
  <pageMargins left="0" right="0" top="0" bottom="0" header="0" footer="0"/>
  <pageSetup paperSize="9" scale="10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"/>
  <sheetViews>
    <sheetView rightToLeft="1" view="pageBreakPreview" topLeftCell="A13" zoomScale="110" zoomScaleNormal="100" zoomScaleSheetLayoutView="110" workbookViewId="0">
      <selection activeCell="D20" sqref="D20"/>
    </sheetView>
  </sheetViews>
  <sheetFormatPr defaultColWidth="9" defaultRowHeight="18" x14ac:dyDescent="0.45"/>
  <cols>
    <col min="1" max="1" width="5.140625" style="19" customWidth="1"/>
    <col min="2" max="2" width="19.28515625" style="19" customWidth="1"/>
    <col min="3" max="3" width="60.140625" style="19" customWidth="1"/>
    <col min="4" max="4" width="15.85546875" style="19" customWidth="1"/>
    <col min="5" max="16384" width="9" style="18"/>
  </cols>
  <sheetData>
    <row r="1" spans="1:4" ht="35.1" customHeight="1" x14ac:dyDescent="0.45">
      <c r="A1" s="121" t="s">
        <v>466</v>
      </c>
      <c r="B1" s="122"/>
      <c r="C1" s="122"/>
      <c r="D1" s="123"/>
    </row>
    <row r="2" spans="1:4" ht="35.1" customHeight="1" x14ac:dyDescent="0.45">
      <c r="A2" s="3" t="s">
        <v>0</v>
      </c>
      <c r="B2" s="4" t="s">
        <v>4</v>
      </c>
      <c r="C2" s="4" t="s">
        <v>5</v>
      </c>
      <c r="D2" s="84" t="s">
        <v>6</v>
      </c>
    </row>
    <row r="3" spans="1:4" ht="35.1" customHeight="1" x14ac:dyDescent="0.45">
      <c r="A3" s="7">
        <v>1</v>
      </c>
      <c r="B3" s="22"/>
      <c r="C3" s="9" t="s">
        <v>433</v>
      </c>
      <c r="D3" s="86">
        <v>800000000</v>
      </c>
    </row>
    <row r="4" spans="1:4" ht="35.1" customHeight="1" x14ac:dyDescent="0.45">
      <c r="A4" s="7">
        <v>2</v>
      </c>
      <c r="B4" s="22"/>
      <c r="C4" s="9" t="s">
        <v>436</v>
      </c>
      <c r="D4" s="86">
        <v>711500000</v>
      </c>
    </row>
    <row r="5" spans="1:4" ht="35.1" customHeight="1" x14ac:dyDescent="0.45">
      <c r="A5" s="7">
        <v>3</v>
      </c>
      <c r="B5" s="22" t="s">
        <v>434</v>
      </c>
      <c r="C5" s="9" t="s">
        <v>435</v>
      </c>
      <c r="D5" s="86">
        <v>700000000</v>
      </c>
    </row>
    <row r="6" spans="1:4" ht="35.1" customHeight="1" x14ac:dyDescent="0.45">
      <c r="A6" s="7">
        <v>4</v>
      </c>
      <c r="B6" s="22" t="s">
        <v>438</v>
      </c>
      <c r="C6" s="9" t="s">
        <v>437</v>
      </c>
      <c r="D6" s="86">
        <v>5000000000</v>
      </c>
    </row>
    <row r="7" spans="1:4" ht="35.1" customHeight="1" x14ac:dyDescent="0.45">
      <c r="A7" s="7">
        <v>5</v>
      </c>
      <c r="B7" s="22"/>
      <c r="C7" s="9" t="s">
        <v>502</v>
      </c>
      <c r="D7" s="86">
        <v>1200000000</v>
      </c>
    </row>
    <row r="8" spans="1:4" ht="35.1" customHeight="1" x14ac:dyDescent="0.45">
      <c r="A8" s="7">
        <v>6</v>
      </c>
      <c r="B8" s="22" t="s">
        <v>440</v>
      </c>
      <c r="C8" s="9" t="s">
        <v>439</v>
      </c>
      <c r="D8" s="86">
        <v>2000000000</v>
      </c>
    </row>
    <row r="9" spans="1:4" ht="35.1" customHeight="1" x14ac:dyDescent="0.45">
      <c r="A9" s="7">
        <v>7</v>
      </c>
      <c r="B9" s="22" t="s">
        <v>515</v>
      </c>
      <c r="C9" s="9" t="s">
        <v>514</v>
      </c>
      <c r="D9" s="86">
        <v>50000000</v>
      </c>
    </row>
    <row r="10" spans="1:4" ht="35.1" customHeight="1" x14ac:dyDescent="0.45">
      <c r="A10" s="7">
        <v>8</v>
      </c>
      <c r="B10" s="22"/>
      <c r="C10" s="9" t="s">
        <v>370</v>
      </c>
      <c r="D10" s="86">
        <v>1290798920</v>
      </c>
    </row>
    <row r="11" spans="1:4" ht="35.1" customHeight="1" x14ac:dyDescent="0.45">
      <c r="A11" s="7">
        <v>9</v>
      </c>
      <c r="B11" s="22" t="s">
        <v>441</v>
      </c>
      <c r="C11" s="9" t="s">
        <v>442</v>
      </c>
      <c r="D11" s="86">
        <v>1739800000</v>
      </c>
    </row>
    <row r="12" spans="1:4" ht="35.1" customHeight="1" x14ac:dyDescent="0.45">
      <c r="A12" s="7">
        <v>10</v>
      </c>
      <c r="B12" s="22" t="s">
        <v>444</v>
      </c>
      <c r="C12" s="9" t="s">
        <v>443</v>
      </c>
      <c r="D12" s="86">
        <v>900000000</v>
      </c>
    </row>
    <row r="13" spans="1:4" ht="35.1" customHeight="1" x14ac:dyDescent="0.45">
      <c r="A13" s="7">
        <v>11</v>
      </c>
      <c r="B13" s="22" t="s">
        <v>512</v>
      </c>
      <c r="C13" s="9" t="s">
        <v>513</v>
      </c>
      <c r="D13" s="86">
        <v>200000000</v>
      </c>
    </row>
    <row r="14" spans="1:4" ht="35.1" customHeight="1" x14ac:dyDescent="0.45">
      <c r="A14" s="7">
        <v>12</v>
      </c>
      <c r="B14" s="22" t="s">
        <v>445</v>
      </c>
      <c r="C14" s="9" t="s">
        <v>380</v>
      </c>
      <c r="D14" s="86">
        <v>2300000000</v>
      </c>
    </row>
    <row r="15" spans="1:4" ht="35.1" customHeight="1" x14ac:dyDescent="0.45">
      <c r="A15" s="7">
        <v>13</v>
      </c>
      <c r="B15" s="22" t="s">
        <v>508</v>
      </c>
      <c r="C15" s="9" t="s">
        <v>503</v>
      </c>
      <c r="D15" s="97">
        <v>50000000</v>
      </c>
    </row>
    <row r="16" spans="1:4" ht="35.1" customHeight="1" x14ac:dyDescent="0.45">
      <c r="A16" s="7">
        <v>14</v>
      </c>
      <c r="B16" s="22" t="s">
        <v>509</v>
      </c>
      <c r="C16" s="9" t="s">
        <v>504</v>
      </c>
      <c r="D16" s="97">
        <v>150000000</v>
      </c>
    </row>
    <row r="17" spans="1:4" ht="35.1" customHeight="1" x14ac:dyDescent="0.45">
      <c r="A17" s="7">
        <v>15</v>
      </c>
      <c r="B17" s="22" t="s">
        <v>510</v>
      </c>
      <c r="C17" s="9" t="s">
        <v>505</v>
      </c>
      <c r="D17" s="97">
        <v>80000000</v>
      </c>
    </row>
    <row r="18" spans="1:4" ht="35.1" customHeight="1" x14ac:dyDescent="0.45">
      <c r="A18" s="7">
        <v>16</v>
      </c>
      <c r="B18" s="22" t="s">
        <v>511</v>
      </c>
      <c r="C18" s="9" t="s">
        <v>506</v>
      </c>
      <c r="D18" s="97">
        <v>50000000</v>
      </c>
    </row>
    <row r="19" spans="1:4" ht="35.1" customHeight="1" x14ac:dyDescent="0.45">
      <c r="A19" s="7">
        <v>17</v>
      </c>
      <c r="B19" s="22" t="s">
        <v>71</v>
      </c>
      <c r="C19" s="9" t="s">
        <v>507</v>
      </c>
      <c r="D19" s="97">
        <v>420000000</v>
      </c>
    </row>
    <row r="20" spans="1:4" ht="30.75" customHeight="1" thickBot="1" x14ac:dyDescent="0.5">
      <c r="A20" s="124" t="s">
        <v>3</v>
      </c>
      <c r="B20" s="125"/>
      <c r="C20" s="126"/>
      <c r="D20" s="87">
        <f>SUM(D3:D19)</f>
        <v>17642098920</v>
      </c>
    </row>
  </sheetData>
  <mergeCells count="2">
    <mergeCell ref="A1:D1"/>
    <mergeCell ref="A20:C20"/>
  </mergeCells>
  <printOptions horizontalCentered="1"/>
  <pageMargins left="0" right="0" top="0" bottom="0" header="0" footer="0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5"/>
  <sheetViews>
    <sheetView rightToLeft="1" workbookViewId="0">
      <selection activeCell="K9" sqref="K9"/>
    </sheetView>
  </sheetViews>
  <sheetFormatPr defaultColWidth="9" defaultRowHeight="18" x14ac:dyDescent="0.45"/>
  <cols>
    <col min="1" max="1" width="9" style="19"/>
    <col min="2" max="2" width="18.42578125" style="19" customWidth="1"/>
    <col min="3" max="3" width="47.5703125" style="19" bestFit="1" customWidth="1"/>
    <col min="4" max="4" width="18.85546875" style="19" customWidth="1"/>
    <col min="5" max="16384" width="9" style="18"/>
  </cols>
  <sheetData>
    <row r="1" spans="1:4" ht="21" x14ac:dyDescent="0.45">
      <c r="A1" s="121" t="s">
        <v>467</v>
      </c>
      <c r="B1" s="122"/>
      <c r="C1" s="122"/>
      <c r="D1" s="123"/>
    </row>
    <row r="2" spans="1:4" ht="21" x14ac:dyDescent="0.45">
      <c r="A2" s="3" t="s">
        <v>0</v>
      </c>
      <c r="B2" s="4" t="s">
        <v>4</v>
      </c>
      <c r="C2" s="4" t="s">
        <v>5</v>
      </c>
      <c r="D2" s="84" t="s">
        <v>6</v>
      </c>
    </row>
    <row r="3" spans="1:4" s="20" customFormat="1" ht="21" x14ac:dyDescent="0.55000000000000004">
      <c r="A3" s="7">
        <v>1</v>
      </c>
      <c r="B3" s="22" t="s">
        <v>447</v>
      </c>
      <c r="C3" s="9" t="s">
        <v>446</v>
      </c>
      <c r="D3" s="86">
        <v>3500000000</v>
      </c>
    </row>
    <row r="4" spans="1:4" s="20" customFormat="1" ht="21" x14ac:dyDescent="0.55000000000000004">
      <c r="A4" s="7">
        <v>2</v>
      </c>
      <c r="B4" s="22" t="s">
        <v>449</v>
      </c>
      <c r="C4" s="9" t="s">
        <v>448</v>
      </c>
      <c r="D4" s="86">
        <v>3000000000</v>
      </c>
    </row>
    <row r="5" spans="1:4" s="20" customFormat="1" ht="21" x14ac:dyDescent="0.55000000000000004">
      <c r="A5" s="7">
        <v>3</v>
      </c>
      <c r="B5" s="22" t="s">
        <v>450</v>
      </c>
      <c r="C5" s="9" t="s">
        <v>451</v>
      </c>
      <c r="D5" s="86">
        <v>1110000000</v>
      </c>
    </row>
    <row r="6" spans="1:4" s="20" customFormat="1" ht="21" x14ac:dyDescent="0.55000000000000004">
      <c r="A6" s="7">
        <v>4</v>
      </c>
      <c r="B6" s="22" t="s">
        <v>516</v>
      </c>
      <c r="C6" s="9" t="s">
        <v>517</v>
      </c>
      <c r="D6" s="86">
        <v>150000000</v>
      </c>
    </row>
    <row r="7" spans="1:4" s="20" customFormat="1" ht="21" x14ac:dyDescent="0.55000000000000004">
      <c r="A7" s="7">
        <v>5</v>
      </c>
      <c r="B7" s="22"/>
      <c r="C7" s="9" t="s">
        <v>385</v>
      </c>
      <c r="D7" s="86">
        <v>1939300000</v>
      </c>
    </row>
    <row r="8" spans="1:4" s="20" customFormat="1" ht="21" x14ac:dyDescent="0.55000000000000004">
      <c r="A8" s="7">
        <v>6</v>
      </c>
      <c r="B8" s="22"/>
      <c r="C8" s="9" t="s">
        <v>452</v>
      </c>
      <c r="D8" s="86">
        <v>13650000000</v>
      </c>
    </row>
    <row r="9" spans="1:4" s="20" customFormat="1" ht="21" x14ac:dyDescent="0.55000000000000004">
      <c r="A9" s="7">
        <v>7</v>
      </c>
      <c r="B9" s="22" t="s">
        <v>453</v>
      </c>
      <c r="C9" s="9" t="s">
        <v>454</v>
      </c>
      <c r="D9" s="86">
        <v>2500000000</v>
      </c>
    </row>
    <row r="10" spans="1:4" s="20" customFormat="1" ht="21" x14ac:dyDescent="0.55000000000000004">
      <c r="A10" s="7">
        <v>8</v>
      </c>
      <c r="B10" s="22" t="s">
        <v>455</v>
      </c>
      <c r="C10" s="9" t="s">
        <v>456</v>
      </c>
      <c r="D10" s="86">
        <v>2000000000</v>
      </c>
    </row>
    <row r="11" spans="1:4" s="20" customFormat="1" ht="21" x14ac:dyDescent="0.55000000000000004">
      <c r="A11" s="7">
        <v>9</v>
      </c>
      <c r="B11" s="22" t="s">
        <v>519</v>
      </c>
      <c r="C11" s="9" t="s">
        <v>520</v>
      </c>
      <c r="D11" s="86">
        <v>2400000000</v>
      </c>
    </row>
    <row r="12" spans="1:4" s="20" customFormat="1" ht="21" x14ac:dyDescent="0.55000000000000004">
      <c r="A12" s="7">
        <v>10</v>
      </c>
      <c r="B12" s="22"/>
      <c r="C12" s="9" t="s">
        <v>518</v>
      </c>
      <c r="D12" s="86">
        <v>355000000</v>
      </c>
    </row>
    <row r="13" spans="1:4" s="20" customFormat="1" ht="21" x14ac:dyDescent="0.55000000000000004">
      <c r="A13" s="7">
        <v>11</v>
      </c>
      <c r="B13" s="22" t="s">
        <v>457</v>
      </c>
      <c r="C13" s="9" t="s">
        <v>397</v>
      </c>
      <c r="D13" s="86">
        <v>742000000</v>
      </c>
    </row>
    <row r="14" spans="1:4" s="20" customFormat="1" ht="21" x14ac:dyDescent="0.55000000000000004">
      <c r="A14" s="7">
        <v>12</v>
      </c>
      <c r="B14" s="22" t="s">
        <v>458</v>
      </c>
      <c r="C14" s="9" t="s">
        <v>391</v>
      </c>
      <c r="D14" s="86">
        <v>30598395000</v>
      </c>
    </row>
    <row r="15" spans="1:4" s="20" customFormat="1" ht="21.75" thickBot="1" x14ac:dyDescent="0.6">
      <c r="A15" s="124" t="s">
        <v>3</v>
      </c>
      <c r="B15" s="125"/>
      <c r="C15" s="126"/>
      <c r="D15" s="87">
        <f>SUM(D3:D14)</f>
        <v>61944695000</v>
      </c>
    </row>
  </sheetData>
  <mergeCells count="2">
    <mergeCell ref="A1:D1"/>
    <mergeCell ref="A15:C15"/>
  </mergeCells>
  <printOptions horizontalCentered="1"/>
  <pageMargins left="0" right="0" top="0" bottom="0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0"/>
  <sheetViews>
    <sheetView rightToLeft="1" tabSelected="1" view="pageBreakPreview" zoomScale="115" zoomScaleNormal="100" zoomScaleSheetLayoutView="115" workbookViewId="0">
      <selection activeCell="G1" sqref="G1:G1048576"/>
    </sheetView>
  </sheetViews>
  <sheetFormatPr defaultRowHeight="15" x14ac:dyDescent="0.25"/>
  <cols>
    <col min="1" max="1" width="5.5703125" bestFit="1" customWidth="1"/>
    <col min="2" max="2" width="37.28515625" customWidth="1"/>
    <col min="3" max="3" width="7.28515625" bestFit="1" customWidth="1"/>
    <col min="4" max="4" width="20.140625" customWidth="1"/>
    <col min="5" max="5" width="16.28515625" customWidth="1"/>
    <col min="6" max="6" width="13.140625" bestFit="1" customWidth="1"/>
  </cols>
  <sheetData>
    <row r="1" spans="1:6" ht="21" x14ac:dyDescent="0.25">
      <c r="A1" s="121" t="s">
        <v>468</v>
      </c>
      <c r="B1" s="122"/>
      <c r="C1" s="122"/>
      <c r="D1" s="122"/>
      <c r="E1" s="122"/>
      <c r="F1" s="122"/>
    </row>
    <row r="2" spans="1:6" ht="21" x14ac:dyDescent="0.25">
      <c r="A2" s="3" t="s">
        <v>0</v>
      </c>
      <c r="B2" s="4" t="s">
        <v>4</v>
      </c>
      <c r="C2" s="4" t="s">
        <v>5</v>
      </c>
      <c r="D2" s="4" t="s">
        <v>60</v>
      </c>
      <c r="E2" s="4" t="s">
        <v>20</v>
      </c>
      <c r="F2" s="5" t="s">
        <v>6</v>
      </c>
    </row>
    <row r="3" spans="1:6" ht="21" x14ac:dyDescent="0.25">
      <c r="A3" s="7">
        <v>1</v>
      </c>
      <c r="B3" s="8" t="s">
        <v>61</v>
      </c>
      <c r="C3" s="9" t="s">
        <v>62</v>
      </c>
      <c r="D3" s="9"/>
      <c r="E3" s="9" t="s">
        <v>63</v>
      </c>
      <c r="F3" s="10">
        <v>150000000</v>
      </c>
    </row>
    <row r="4" spans="1:6" ht="21" x14ac:dyDescent="0.25">
      <c r="A4" s="7">
        <v>2</v>
      </c>
      <c r="B4" s="8" t="s">
        <v>64</v>
      </c>
      <c r="C4" s="9" t="s">
        <v>65</v>
      </c>
      <c r="D4" s="9"/>
      <c r="E4" s="9" t="s">
        <v>63</v>
      </c>
      <c r="F4" s="10">
        <v>250000000</v>
      </c>
    </row>
    <row r="5" spans="1:6" ht="21" x14ac:dyDescent="0.25">
      <c r="A5" s="7">
        <v>3</v>
      </c>
      <c r="B5" s="8" t="s">
        <v>66</v>
      </c>
      <c r="C5" s="9" t="s">
        <v>62</v>
      </c>
      <c r="D5" s="9"/>
      <c r="E5" s="9" t="s">
        <v>67</v>
      </c>
      <c r="F5" s="10">
        <v>200000000</v>
      </c>
    </row>
    <row r="6" spans="1:6" ht="21" x14ac:dyDescent="0.25">
      <c r="A6" s="7">
        <v>4</v>
      </c>
      <c r="B6" s="8" t="s">
        <v>68</v>
      </c>
      <c r="C6" s="9" t="s">
        <v>62</v>
      </c>
      <c r="D6" s="9"/>
      <c r="E6" s="9" t="s">
        <v>69</v>
      </c>
      <c r="F6" s="10">
        <v>150000000</v>
      </c>
    </row>
    <row r="7" spans="1:6" ht="21" x14ac:dyDescent="0.25">
      <c r="A7" s="7">
        <v>5</v>
      </c>
      <c r="B7" s="8" t="s">
        <v>70</v>
      </c>
      <c r="C7" s="9" t="s">
        <v>62</v>
      </c>
      <c r="D7" s="9"/>
      <c r="E7" s="9" t="s">
        <v>69</v>
      </c>
      <c r="F7" s="10">
        <v>150000000</v>
      </c>
    </row>
    <row r="8" spans="1:6" ht="21" x14ac:dyDescent="0.25">
      <c r="A8" s="7">
        <v>6</v>
      </c>
      <c r="B8" s="8" t="s">
        <v>71</v>
      </c>
      <c r="C8" s="9" t="s">
        <v>65</v>
      </c>
      <c r="D8" s="9"/>
      <c r="E8" s="9" t="s">
        <v>69</v>
      </c>
      <c r="F8" s="10">
        <v>250000000</v>
      </c>
    </row>
    <row r="9" spans="1:6" ht="21" x14ac:dyDescent="0.25">
      <c r="A9" s="7">
        <v>7</v>
      </c>
      <c r="B9" s="8" t="s">
        <v>72</v>
      </c>
      <c r="C9" s="9" t="s">
        <v>62</v>
      </c>
      <c r="D9" s="9" t="s">
        <v>73</v>
      </c>
      <c r="E9" s="9" t="s">
        <v>74</v>
      </c>
      <c r="F9" s="10">
        <v>150000000</v>
      </c>
    </row>
    <row r="10" spans="1:6" ht="21" x14ac:dyDescent="0.25">
      <c r="A10" s="7">
        <v>9</v>
      </c>
      <c r="B10" s="8" t="s">
        <v>75</v>
      </c>
      <c r="C10" s="23" t="s">
        <v>65</v>
      </c>
      <c r="D10" s="23" t="s">
        <v>73</v>
      </c>
      <c r="E10" s="23" t="s">
        <v>74</v>
      </c>
      <c r="F10" s="10">
        <v>250000000</v>
      </c>
    </row>
    <row r="11" spans="1:6" ht="21" x14ac:dyDescent="0.25">
      <c r="A11" s="7">
        <v>10</v>
      </c>
      <c r="B11" s="8" t="s">
        <v>76</v>
      </c>
      <c r="C11" s="9" t="s">
        <v>62</v>
      </c>
      <c r="D11" s="9" t="s">
        <v>77</v>
      </c>
      <c r="E11" s="9" t="s">
        <v>74</v>
      </c>
      <c r="F11" s="10">
        <v>150000000</v>
      </c>
    </row>
    <row r="12" spans="1:6" ht="21" x14ac:dyDescent="0.25">
      <c r="A12" s="7">
        <v>13</v>
      </c>
      <c r="B12" s="8" t="s">
        <v>78</v>
      </c>
      <c r="C12" s="9" t="s">
        <v>62</v>
      </c>
      <c r="D12" s="9" t="s">
        <v>79</v>
      </c>
      <c r="E12" s="9" t="s">
        <v>74</v>
      </c>
      <c r="F12" s="10">
        <v>150000000</v>
      </c>
    </row>
    <row r="13" spans="1:6" ht="21" x14ac:dyDescent="0.25">
      <c r="A13" s="7">
        <v>15</v>
      </c>
      <c r="B13" s="8" t="s">
        <v>80</v>
      </c>
      <c r="C13" s="9" t="s">
        <v>62</v>
      </c>
      <c r="D13" s="9" t="s">
        <v>79</v>
      </c>
      <c r="E13" s="9" t="s">
        <v>74</v>
      </c>
      <c r="F13" s="10">
        <v>150000000</v>
      </c>
    </row>
    <row r="14" spans="1:6" ht="21" x14ac:dyDescent="0.25">
      <c r="A14" s="7">
        <v>16</v>
      </c>
      <c r="B14" s="8" t="s">
        <v>81</v>
      </c>
      <c r="C14" s="9" t="s">
        <v>65</v>
      </c>
      <c r="D14" s="9" t="s">
        <v>79</v>
      </c>
      <c r="E14" s="9" t="s">
        <v>74</v>
      </c>
      <c r="F14" s="10">
        <v>250000000</v>
      </c>
    </row>
    <row r="15" spans="1:6" ht="21" x14ac:dyDescent="0.25">
      <c r="A15" s="7">
        <v>17</v>
      </c>
      <c r="B15" s="8" t="s">
        <v>82</v>
      </c>
      <c r="C15" s="9" t="s">
        <v>62</v>
      </c>
      <c r="D15" s="9" t="s">
        <v>83</v>
      </c>
      <c r="E15" s="9" t="s">
        <v>74</v>
      </c>
      <c r="F15" s="10">
        <v>150000000</v>
      </c>
    </row>
    <row r="16" spans="1:6" ht="21" x14ac:dyDescent="0.25">
      <c r="A16" s="7">
        <v>18</v>
      </c>
      <c r="B16" s="8" t="s">
        <v>84</v>
      </c>
      <c r="C16" s="9" t="s">
        <v>62</v>
      </c>
      <c r="D16" s="9" t="s">
        <v>85</v>
      </c>
      <c r="E16" s="9" t="s">
        <v>74</v>
      </c>
      <c r="F16" s="10">
        <v>150000000</v>
      </c>
    </row>
    <row r="17" spans="1:6" ht="21" x14ac:dyDescent="0.25">
      <c r="A17" s="7">
        <v>19</v>
      </c>
      <c r="B17" s="8" t="s">
        <v>86</v>
      </c>
      <c r="C17" s="9" t="s">
        <v>62</v>
      </c>
      <c r="D17" s="9" t="s">
        <v>85</v>
      </c>
      <c r="E17" s="9" t="s">
        <v>74</v>
      </c>
      <c r="F17" s="10">
        <v>150000000</v>
      </c>
    </row>
    <row r="18" spans="1:6" ht="21" x14ac:dyDescent="0.25">
      <c r="A18" s="7">
        <v>20</v>
      </c>
      <c r="B18" s="8" t="s">
        <v>87</v>
      </c>
      <c r="C18" s="23" t="s">
        <v>62</v>
      </c>
      <c r="D18" s="23" t="s">
        <v>85</v>
      </c>
      <c r="E18" s="23" t="s">
        <v>74</v>
      </c>
      <c r="F18" s="10">
        <v>150000000</v>
      </c>
    </row>
    <row r="19" spans="1:6" ht="21" x14ac:dyDescent="0.25">
      <c r="A19" s="7">
        <v>21</v>
      </c>
      <c r="B19" s="8" t="s">
        <v>88</v>
      </c>
      <c r="C19" s="9" t="s">
        <v>65</v>
      </c>
      <c r="D19" s="9" t="s">
        <v>85</v>
      </c>
      <c r="E19" s="9" t="s">
        <v>74</v>
      </c>
      <c r="F19" s="10">
        <v>250000000</v>
      </c>
    </row>
    <row r="20" spans="1:6" ht="21" x14ac:dyDescent="0.25">
      <c r="A20" s="7">
        <v>23</v>
      </c>
      <c r="B20" s="8" t="s">
        <v>81</v>
      </c>
      <c r="C20" s="9" t="s">
        <v>62</v>
      </c>
      <c r="D20" s="9" t="s">
        <v>89</v>
      </c>
      <c r="E20" s="9" t="s">
        <v>74</v>
      </c>
      <c r="F20" s="10">
        <v>150000000</v>
      </c>
    </row>
    <row r="21" spans="1:6" ht="21" x14ac:dyDescent="0.25">
      <c r="A21" s="7">
        <v>24</v>
      </c>
      <c r="B21" s="8" t="s">
        <v>90</v>
      </c>
      <c r="C21" s="9" t="s">
        <v>62</v>
      </c>
      <c r="D21" s="9" t="s">
        <v>89</v>
      </c>
      <c r="E21" s="9" t="s">
        <v>74</v>
      </c>
      <c r="F21" s="10">
        <v>150000000</v>
      </c>
    </row>
    <row r="22" spans="1:6" ht="21" x14ac:dyDescent="0.25">
      <c r="A22" s="7">
        <v>25</v>
      </c>
      <c r="B22" s="8" t="s">
        <v>91</v>
      </c>
      <c r="C22" s="9" t="s">
        <v>62</v>
      </c>
      <c r="D22" s="9" t="s">
        <v>92</v>
      </c>
      <c r="E22" s="9" t="s">
        <v>74</v>
      </c>
      <c r="F22" s="10">
        <v>150000000</v>
      </c>
    </row>
    <row r="23" spans="1:6" ht="21" x14ac:dyDescent="0.25">
      <c r="A23" s="7">
        <v>26</v>
      </c>
      <c r="B23" s="12" t="s">
        <v>93</v>
      </c>
      <c r="C23" s="9" t="s">
        <v>62</v>
      </c>
      <c r="D23" s="9" t="s">
        <v>94</v>
      </c>
      <c r="E23" s="9" t="s">
        <v>74</v>
      </c>
      <c r="F23" s="13">
        <v>150000000</v>
      </c>
    </row>
    <row r="24" spans="1:6" ht="21" x14ac:dyDescent="0.25">
      <c r="A24" s="7">
        <v>27</v>
      </c>
      <c r="B24" s="8" t="s">
        <v>95</v>
      </c>
      <c r="C24" s="9" t="s">
        <v>62</v>
      </c>
      <c r="D24" s="9" t="s">
        <v>96</v>
      </c>
      <c r="E24" s="9" t="s">
        <v>74</v>
      </c>
      <c r="F24" s="10">
        <v>150000000</v>
      </c>
    </row>
    <row r="25" spans="1:6" ht="21" x14ac:dyDescent="0.25">
      <c r="A25" s="7">
        <v>28</v>
      </c>
      <c r="B25" s="8" t="s">
        <v>97</v>
      </c>
      <c r="C25" s="9" t="s">
        <v>65</v>
      </c>
      <c r="D25" s="9" t="s">
        <v>96</v>
      </c>
      <c r="E25" s="9" t="s">
        <v>74</v>
      </c>
      <c r="F25" s="10">
        <v>250000000</v>
      </c>
    </row>
    <row r="26" spans="1:6" ht="21" x14ac:dyDescent="0.25">
      <c r="A26" s="7">
        <v>29</v>
      </c>
      <c r="B26" s="8" t="s">
        <v>98</v>
      </c>
      <c r="C26" s="9" t="s">
        <v>62</v>
      </c>
      <c r="D26" s="9" t="s">
        <v>99</v>
      </c>
      <c r="E26" s="9" t="s">
        <v>74</v>
      </c>
      <c r="F26" s="10">
        <v>150000000</v>
      </c>
    </row>
    <row r="27" spans="1:6" ht="21" x14ac:dyDescent="0.25">
      <c r="A27" s="7">
        <v>30</v>
      </c>
      <c r="B27" s="8" t="s">
        <v>100</v>
      </c>
      <c r="C27" s="9" t="s">
        <v>62</v>
      </c>
      <c r="D27" s="9" t="s">
        <v>99</v>
      </c>
      <c r="E27" s="9" t="s">
        <v>74</v>
      </c>
      <c r="F27" s="10">
        <v>150000000</v>
      </c>
    </row>
    <row r="28" spans="1:6" ht="21" x14ac:dyDescent="0.25">
      <c r="A28" s="7">
        <v>31</v>
      </c>
      <c r="B28" s="8" t="s">
        <v>101</v>
      </c>
      <c r="C28" s="9" t="s">
        <v>65</v>
      </c>
      <c r="D28" s="9" t="s">
        <v>99</v>
      </c>
      <c r="E28" s="9" t="s">
        <v>74</v>
      </c>
      <c r="F28" s="10">
        <v>250000000</v>
      </c>
    </row>
    <row r="29" spans="1:6" ht="21" x14ac:dyDescent="0.25">
      <c r="A29" s="7">
        <v>32</v>
      </c>
      <c r="B29" s="8" t="s">
        <v>102</v>
      </c>
      <c r="C29" s="9" t="s">
        <v>62</v>
      </c>
      <c r="D29" s="9" t="s">
        <v>103</v>
      </c>
      <c r="E29" s="9" t="s">
        <v>74</v>
      </c>
      <c r="F29" s="10">
        <v>150000000</v>
      </c>
    </row>
    <row r="30" spans="1:6" ht="21" x14ac:dyDescent="0.25">
      <c r="A30" s="7">
        <v>33</v>
      </c>
      <c r="B30" s="8" t="s">
        <v>104</v>
      </c>
      <c r="C30" s="9" t="s">
        <v>62</v>
      </c>
      <c r="D30" s="9" t="s">
        <v>103</v>
      </c>
      <c r="E30" s="9" t="s">
        <v>74</v>
      </c>
      <c r="F30" s="10">
        <v>150000000</v>
      </c>
    </row>
    <row r="31" spans="1:6" ht="21" x14ac:dyDescent="0.25">
      <c r="A31" s="7">
        <v>34</v>
      </c>
      <c r="B31" s="8" t="s">
        <v>2</v>
      </c>
      <c r="C31" s="9" t="s">
        <v>65</v>
      </c>
      <c r="D31" s="9" t="s">
        <v>103</v>
      </c>
      <c r="E31" s="9" t="s">
        <v>74</v>
      </c>
      <c r="F31" s="10">
        <v>250000000</v>
      </c>
    </row>
    <row r="32" spans="1:6" ht="21" x14ac:dyDescent="0.25">
      <c r="A32" s="7">
        <v>35</v>
      </c>
      <c r="B32" s="8" t="s">
        <v>105</v>
      </c>
      <c r="C32" s="9" t="s">
        <v>62</v>
      </c>
      <c r="D32" s="9" t="s">
        <v>106</v>
      </c>
      <c r="E32" s="9" t="s">
        <v>74</v>
      </c>
      <c r="F32" s="10">
        <v>150000000</v>
      </c>
    </row>
    <row r="33" spans="1:6" ht="21" x14ac:dyDescent="0.25">
      <c r="A33" s="7">
        <v>36</v>
      </c>
      <c r="B33" s="8" t="s">
        <v>2</v>
      </c>
      <c r="C33" s="9" t="s">
        <v>65</v>
      </c>
      <c r="D33" s="9" t="s">
        <v>106</v>
      </c>
      <c r="E33" s="9" t="s">
        <v>74</v>
      </c>
      <c r="F33" s="10">
        <v>250000000</v>
      </c>
    </row>
    <row r="34" spans="1:6" ht="21" x14ac:dyDescent="0.25">
      <c r="A34" s="7">
        <v>37</v>
      </c>
      <c r="B34" s="8" t="s">
        <v>107</v>
      </c>
      <c r="C34" s="23" t="s">
        <v>62</v>
      </c>
      <c r="D34" s="23" t="s">
        <v>73</v>
      </c>
      <c r="E34" s="23" t="s">
        <v>108</v>
      </c>
      <c r="F34" s="10">
        <v>150000000</v>
      </c>
    </row>
    <row r="35" spans="1:6" ht="21" x14ac:dyDescent="0.25">
      <c r="A35" s="7">
        <v>38</v>
      </c>
      <c r="B35" s="8" t="s">
        <v>109</v>
      </c>
      <c r="C35" s="23" t="s">
        <v>65</v>
      </c>
      <c r="D35" s="23" t="s">
        <v>73</v>
      </c>
      <c r="E35" s="23" t="s">
        <v>108</v>
      </c>
      <c r="F35" s="10">
        <v>250000000</v>
      </c>
    </row>
    <row r="36" spans="1:6" ht="21" x14ac:dyDescent="0.25">
      <c r="A36" s="7">
        <v>39</v>
      </c>
      <c r="B36" s="8" t="s">
        <v>110</v>
      </c>
      <c r="C36" s="23" t="s">
        <v>62</v>
      </c>
      <c r="D36" s="23" t="s">
        <v>111</v>
      </c>
      <c r="E36" s="23" t="s">
        <v>108</v>
      </c>
      <c r="F36" s="10">
        <v>150000000</v>
      </c>
    </row>
    <row r="37" spans="1:6" ht="21" x14ac:dyDescent="0.25">
      <c r="A37" s="7">
        <v>40</v>
      </c>
      <c r="B37" s="8" t="s">
        <v>112</v>
      </c>
      <c r="C37" s="23" t="s">
        <v>65</v>
      </c>
      <c r="D37" s="23" t="s">
        <v>111</v>
      </c>
      <c r="E37" s="23" t="s">
        <v>108</v>
      </c>
      <c r="F37" s="10">
        <v>250000000</v>
      </c>
    </row>
    <row r="38" spans="1:6" ht="21" x14ac:dyDescent="0.25">
      <c r="A38" s="7">
        <v>41</v>
      </c>
      <c r="B38" s="8" t="s">
        <v>113</v>
      </c>
      <c r="C38" s="23" t="s">
        <v>62</v>
      </c>
      <c r="D38" s="23" t="s">
        <v>114</v>
      </c>
      <c r="E38" s="23" t="s">
        <v>108</v>
      </c>
      <c r="F38" s="10">
        <v>150000000</v>
      </c>
    </row>
    <row r="39" spans="1:6" ht="21" x14ac:dyDescent="0.25">
      <c r="A39" s="7">
        <v>42</v>
      </c>
      <c r="B39" s="8" t="s">
        <v>115</v>
      </c>
      <c r="C39" s="23" t="s">
        <v>65</v>
      </c>
      <c r="D39" s="23" t="s">
        <v>114</v>
      </c>
      <c r="E39" s="23" t="s">
        <v>108</v>
      </c>
      <c r="F39" s="10">
        <v>250000000</v>
      </c>
    </row>
    <row r="40" spans="1:6" ht="21" x14ac:dyDescent="0.25">
      <c r="A40" s="7">
        <v>43</v>
      </c>
      <c r="B40" s="12" t="s">
        <v>116</v>
      </c>
      <c r="C40" s="9" t="s">
        <v>62</v>
      </c>
      <c r="D40" s="9" t="s">
        <v>79</v>
      </c>
      <c r="E40" s="9" t="s">
        <v>108</v>
      </c>
      <c r="F40" s="13">
        <v>150000000</v>
      </c>
    </row>
    <row r="41" spans="1:6" ht="21" x14ac:dyDescent="0.25">
      <c r="A41" s="7">
        <v>44</v>
      </c>
      <c r="B41" s="12" t="s">
        <v>22</v>
      </c>
      <c r="C41" s="9" t="s">
        <v>65</v>
      </c>
      <c r="D41" s="9" t="s">
        <v>79</v>
      </c>
      <c r="E41" s="9" t="s">
        <v>108</v>
      </c>
      <c r="F41" s="13">
        <v>250000000</v>
      </c>
    </row>
    <row r="42" spans="1:6" ht="21" x14ac:dyDescent="0.25">
      <c r="A42" s="7">
        <v>45</v>
      </c>
      <c r="B42" s="8" t="s">
        <v>113</v>
      </c>
      <c r="C42" s="23" t="s">
        <v>62</v>
      </c>
      <c r="D42" s="23" t="s">
        <v>89</v>
      </c>
      <c r="E42" s="23" t="s">
        <v>108</v>
      </c>
      <c r="F42" s="10">
        <v>150000000</v>
      </c>
    </row>
    <row r="43" spans="1:6" ht="21" x14ac:dyDescent="0.25">
      <c r="A43" s="7">
        <v>46</v>
      </c>
      <c r="B43" s="8" t="s">
        <v>117</v>
      </c>
      <c r="C43" s="23" t="s">
        <v>65</v>
      </c>
      <c r="D43" s="23" t="s">
        <v>89</v>
      </c>
      <c r="E43" s="23" t="s">
        <v>108</v>
      </c>
      <c r="F43" s="10">
        <v>250000000</v>
      </c>
    </row>
    <row r="44" spans="1:6" ht="21" x14ac:dyDescent="0.25">
      <c r="A44" s="7">
        <v>49</v>
      </c>
      <c r="B44" s="12" t="s">
        <v>118</v>
      </c>
      <c r="C44" s="23" t="s">
        <v>62</v>
      </c>
      <c r="D44" s="23" t="s">
        <v>85</v>
      </c>
      <c r="E44" s="23" t="s">
        <v>108</v>
      </c>
      <c r="F44" s="10">
        <v>150000000</v>
      </c>
    </row>
    <row r="45" spans="1:6" ht="21" x14ac:dyDescent="0.25">
      <c r="A45" s="7">
        <v>50</v>
      </c>
      <c r="B45" s="12" t="s">
        <v>119</v>
      </c>
      <c r="C45" s="23" t="s">
        <v>65</v>
      </c>
      <c r="D45" s="23" t="s">
        <v>85</v>
      </c>
      <c r="E45" s="23" t="s">
        <v>108</v>
      </c>
      <c r="F45" s="10">
        <v>250000000</v>
      </c>
    </row>
    <row r="46" spans="1:6" ht="21" x14ac:dyDescent="0.25">
      <c r="A46" s="7">
        <v>51</v>
      </c>
      <c r="B46" s="8" t="s">
        <v>118</v>
      </c>
      <c r="C46" s="9" t="s">
        <v>62</v>
      </c>
      <c r="D46" s="9" t="s">
        <v>120</v>
      </c>
      <c r="E46" s="9" t="s">
        <v>108</v>
      </c>
      <c r="F46" s="10">
        <v>150000000</v>
      </c>
    </row>
    <row r="47" spans="1:6" ht="21" x14ac:dyDescent="0.25">
      <c r="A47" s="7">
        <v>52</v>
      </c>
      <c r="B47" s="8" t="s">
        <v>121</v>
      </c>
      <c r="C47" s="9" t="s">
        <v>62</v>
      </c>
      <c r="D47" s="9" t="s">
        <v>120</v>
      </c>
      <c r="E47" s="9" t="s">
        <v>108</v>
      </c>
      <c r="F47" s="10">
        <v>150000000</v>
      </c>
    </row>
    <row r="48" spans="1:6" ht="21" x14ac:dyDescent="0.25">
      <c r="A48" s="7">
        <v>53</v>
      </c>
      <c r="B48" s="8" t="s">
        <v>122</v>
      </c>
      <c r="C48" s="9" t="s">
        <v>62</v>
      </c>
      <c r="D48" s="9" t="s">
        <v>120</v>
      </c>
      <c r="E48" s="9" t="s">
        <v>108</v>
      </c>
      <c r="F48" s="10">
        <v>150000000</v>
      </c>
    </row>
    <row r="49" spans="1:6" ht="42" x14ac:dyDescent="0.25">
      <c r="A49" s="7">
        <v>54</v>
      </c>
      <c r="B49" s="94" t="s">
        <v>123</v>
      </c>
      <c r="C49" s="9" t="s">
        <v>65</v>
      </c>
      <c r="D49" s="9" t="s">
        <v>120</v>
      </c>
      <c r="E49" s="9" t="s">
        <v>108</v>
      </c>
      <c r="F49" s="10">
        <v>250000000</v>
      </c>
    </row>
    <row r="50" spans="1:6" ht="21" x14ac:dyDescent="0.25">
      <c r="A50" s="7">
        <v>59</v>
      </c>
      <c r="B50" s="8" t="s">
        <v>124</v>
      </c>
      <c r="C50" s="9" t="s">
        <v>62</v>
      </c>
      <c r="D50" s="9" t="s">
        <v>125</v>
      </c>
      <c r="E50" s="9" t="s">
        <v>108</v>
      </c>
      <c r="F50" s="10">
        <v>150000000</v>
      </c>
    </row>
    <row r="51" spans="1:6" ht="21" x14ac:dyDescent="0.25">
      <c r="A51" s="7">
        <v>61</v>
      </c>
      <c r="B51" s="8" t="s">
        <v>119</v>
      </c>
      <c r="C51" s="9" t="s">
        <v>65</v>
      </c>
      <c r="D51" s="9" t="s">
        <v>125</v>
      </c>
      <c r="E51" s="9" t="s">
        <v>108</v>
      </c>
      <c r="F51" s="10">
        <v>250000000</v>
      </c>
    </row>
    <row r="52" spans="1:6" ht="21" x14ac:dyDescent="0.25">
      <c r="A52" s="7">
        <v>62</v>
      </c>
      <c r="B52" s="8" t="s">
        <v>126</v>
      </c>
      <c r="C52" s="9" t="s">
        <v>62</v>
      </c>
      <c r="D52" s="9" t="s">
        <v>103</v>
      </c>
      <c r="E52" s="9" t="s">
        <v>108</v>
      </c>
      <c r="F52" s="10">
        <v>150000000</v>
      </c>
    </row>
    <row r="53" spans="1:6" ht="21" x14ac:dyDescent="0.25">
      <c r="A53" s="7">
        <v>63</v>
      </c>
      <c r="B53" s="8" t="s">
        <v>119</v>
      </c>
      <c r="C53" s="9" t="s">
        <v>62</v>
      </c>
      <c r="D53" s="9" t="s">
        <v>103</v>
      </c>
      <c r="E53" s="9" t="s">
        <v>108</v>
      </c>
      <c r="F53" s="10">
        <v>150000000</v>
      </c>
    </row>
    <row r="54" spans="1:6" ht="21" x14ac:dyDescent="0.25">
      <c r="A54" s="7">
        <v>64</v>
      </c>
      <c r="B54" s="8" t="s">
        <v>127</v>
      </c>
      <c r="C54" s="9" t="s">
        <v>65</v>
      </c>
      <c r="D54" s="9" t="s">
        <v>103</v>
      </c>
      <c r="E54" s="9" t="s">
        <v>108</v>
      </c>
      <c r="F54" s="10">
        <v>250000000</v>
      </c>
    </row>
    <row r="55" spans="1:6" ht="21" x14ac:dyDescent="0.25">
      <c r="A55" s="7">
        <v>65</v>
      </c>
      <c r="B55" s="8" t="s">
        <v>127</v>
      </c>
      <c r="C55" s="9" t="s">
        <v>62</v>
      </c>
      <c r="D55" s="9" t="s">
        <v>106</v>
      </c>
      <c r="E55" s="9" t="s">
        <v>108</v>
      </c>
      <c r="F55" s="10">
        <v>150000000</v>
      </c>
    </row>
    <row r="56" spans="1:6" ht="21" x14ac:dyDescent="0.25">
      <c r="A56" s="7">
        <v>66</v>
      </c>
      <c r="B56" s="8" t="s">
        <v>119</v>
      </c>
      <c r="C56" s="9" t="s">
        <v>62</v>
      </c>
      <c r="D56" s="9" t="s">
        <v>106</v>
      </c>
      <c r="E56" s="9" t="s">
        <v>108</v>
      </c>
      <c r="F56" s="10">
        <v>150000000</v>
      </c>
    </row>
    <row r="57" spans="1:6" ht="21" x14ac:dyDescent="0.25">
      <c r="A57" s="7">
        <v>67</v>
      </c>
      <c r="B57" s="8" t="s">
        <v>126</v>
      </c>
      <c r="C57" s="9" t="s">
        <v>65</v>
      </c>
      <c r="D57" s="9" t="s">
        <v>106</v>
      </c>
      <c r="E57" s="9" t="s">
        <v>108</v>
      </c>
      <c r="F57" s="10">
        <v>250000000</v>
      </c>
    </row>
    <row r="58" spans="1:6" ht="21" x14ac:dyDescent="0.25">
      <c r="A58" s="7">
        <v>68</v>
      </c>
      <c r="B58" s="8" t="s">
        <v>128</v>
      </c>
      <c r="C58" s="9" t="s">
        <v>62</v>
      </c>
      <c r="D58" s="9" t="s">
        <v>73</v>
      </c>
      <c r="E58" s="9" t="s">
        <v>129</v>
      </c>
      <c r="F58" s="10">
        <v>150000000</v>
      </c>
    </row>
    <row r="59" spans="1:6" ht="21" x14ac:dyDescent="0.25">
      <c r="A59" s="7">
        <v>69</v>
      </c>
      <c r="B59" s="8" t="s">
        <v>130</v>
      </c>
      <c r="C59" s="9" t="s">
        <v>65</v>
      </c>
      <c r="D59" s="9" t="s">
        <v>73</v>
      </c>
      <c r="E59" s="9" t="s">
        <v>129</v>
      </c>
      <c r="F59" s="10">
        <v>250000000</v>
      </c>
    </row>
    <row r="60" spans="1:6" ht="21" x14ac:dyDescent="0.25">
      <c r="A60" s="7">
        <v>71</v>
      </c>
      <c r="B60" s="8" t="s">
        <v>131</v>
      </c>
      <c r="C60" s="9" t="s">
        <v>62</v>
      </c>
      <c r="D60" s="9" t="s">
        <v>89</v>
      </c>
      <c r="E60" s="9" t="s">
        <v>129</v>
      </c>
      <c r="F60" s="10">
        <v>150000000</v>
      </c>
    </row>
    <row r="61" spans="1:6" ht="21" x14ac:dyDescent="0.25">
      <c r="A61" s="7">
        <v>72</v>
      </c>
      <c r="B61" s="8" t="s">
        <v>132</v>
      </c>
      <c r="C61" s="9" t="s">
        <v>65</v>
      </c>
      <c r="D61" s="9" t="s">
        <v>89</v>
      </c>
      <c r="E61" s="9" t="s">
        <v>129</v>
      </c>
      <c r="F61" s="10">
        <v>250000000</v>
      </c>
    </row>
    <row r="62" spans="1:6" ht="21" x14ac:dyDescent="0.25">
      <c r="A62" s="7">
        <v>75</v>
      </c>
      <c r="B62" s="8" t="s">
        <v>133</v>
      </c>
      <c r="C62" s="9" t="s">
        <v>62</v>
      </c>
      <c r="D62" s="9" t="s">
        <v>134</v>
      </c>
      <c r="E62" s="9" t="s">
        <v>129</v>
      </c>
      <c r="F62" s="10">
        <v>150000000</v>
      </c>
    </row>
    <row r="63" spans="1:6" ht="21" x14ac:dyDescent="0.25">
      <c r="A63" s="7">
        <v>76</v>
      </c>
      <c r="B63" s="8" t="s">
        <v>135</v>
      </c>
      <c r="C63" s="9" t="s">
        <v>62</v>
      </c>
      <c r="D63" s="9" t="s">
        <v>134</v>
      </c>
      <c r="E63" s="9" t="s">
        <v>129</v>
      </c>
      <c r="F63" s="10">
        <v>150000000</v>
      </c>
    </row>
    <row r="64" spans="1:6" ht="21" x14ac:dyDescent="0.25">
      <c r="A64" s="7">
        <v>78</v>
      </c>
      <c r="B64" s="8" t="s">
        <v>136</v>
      </c>
      <c r="C64" s="9" t="s">
        <v>65</v>
      </c>
      <c r="D64" s="9" t="s">
        <v>134</v>
      </c>
      <c r="E64" s="9" t="s">
        <v>129</v>
      </c>
      <c r="F64" s="10">
        <v>250000000</v>
      </c>
    </row>
    <row r="65" spans="1:6" ht="21" x14ac:dyDescent="0.25">
      <c r="A65" s="7">
        <v>80</v>
      </c>
      <c r="B65" s="8" t="s">
        <v>137</v>
      </c>
      <c r="C65" s="9" t="s">
        <v>62</v>
      </c>
      <c r="D65" s="9" t="s">
        <v>138</v>
      </c>
      <c r="E65" s="9" t="s">
        <v>129</v>
      </c>
      <c r="F65" s="10">
        <v>150000000</v>
      </c>
    </row>
    <row r="66" spans="1:6" ht="21" x14ac:dyDescent="0.25">
      <c r="A66" s="7">
        <v>81</v>
      </c>
      <c r="B66" s="8" t="s">
        <v>139</v>
      </c>
      <c r="C66" s="9" t="s">
        <v>65</v>
      </c>
      <c r="D66" s="9" t="s">
        <v>138</v>
      </c>
      <c r="E66" s="9" t="s">
        <v>129</v>
      </c>
      <c r="F66" s="10">
        <v>250000000</v>
      </c>
    </row>
    <row r="67" spans="1:6" ht="21" x14ac:dyDescent="0.25">
      <c r="A67" s="7">
        <v>82</v>
      </c>
      <c r="B67" s="8" t="s">
        <v>140</v>
      </c>
      <c r="C67" s="9" t="s">
        <v>62</v>
      </c>
      <c r="D67" s="9" t="s">
        <v>85</v>
      </c>
      <c r="E67" s="9" t="s">
        <v>129</v>
      </c>
      <c r="F67" s="10">
        <v>150000000</v>
      </c>
    </row>
    <row r="68" spans="1:6" ht="21" x14ac:dyDescent="0.25">
      <c r="A68" s="7">
        <v>83</v>
      </c>
      <c r="B68" s="8" t="s">
        <v>141</v>
      </c>
      <c r="C68" s="9" t="s">
        <v>62</v>
      </c>
      <c r="D68" s="9" t="s">
        <v>85</v>
      </c>
      <c r="E68" s="9" t="s">
        <v>129</v>
      </c>
      <c r="F68" s="10">
        <v>150000000</v>
      </c>
    </row>
    <row r="69" spans="1:6" ht="21" x14ac:dyDescent="0.25">
      <c r="A69" s="7">
        <v>84</v>
      </c>
      <c r="B69" s="8" t="s">
        <v>142</v>
      </c>
      <c r="C69" s="9" t="s">
        <v>62</v>
      </c>
      <c r="D69" s="9" t="s">
        <v>85</v>
      </c>
      <c r="E69" s="9" t="s">
        <v>129</v>
      </c>
      <c r="F69" s="10">
        <v>150000000</v>
      </c>
    </row>
    <row r="70" spans="1:6" ht="21" x14ac:dyDescent="0.25">
      <c r="A70" s="7">
        <v>85</v>
      </c>
      <c r="B70" s="8" t="s">
        <v>1</v>
      </c>
      <c r="C70" s="9" t="s">
        <v>65</v>
      </c>
      <c r="D70" s="9" t="s">
        <v>85</v>
      </c>
      <c r="E70" s="9" t="s">
        <v>129</v>
      </c>
      <c r="F70" s="10">
        <v>250000000</v>
      </c>
    </row>
    <row r="71" spans="1:6" ht="21" x14ac:dyDescent="0.25">
      <c r="A71" s="7">
        <v>86</v>
      </c>
      <c r="B71" s="8" t="s">
        <v>143</v>
      </c>
      <c r="C71" s="9" t="s">
        <v>62</v>
      </c>
      <c r="D71" s="9" t="s">
        <v>144</v>
      </c>
      <c r="E71" s="9" t="s">
        <v>129</v>
      </c>
      <c r="F71" s="10">
        <v>150000000</v>
      </c>
    </row>
    <row r="72" spans="1:6" ht="21" x14ac:dyDescent="0.25">
      <c r="A72" s="7">
        <v>87</v>
      </c>
      <c r="B72" s="8" t="s">
        <v>139</v>
      </c>
      <c r="C72" s="9" t="s">
        <v>65</v>
      </c>
      <c r="D72" s="9" t="s">
        <v>144</v>
      </c>
      <c r="E72" s="9" t="s">
        <v>129</v>
      </c>
      <c r="F72" s="10">
        <v>250000000</v>
      </c>
    </row>
    <row r="73" spans="1:6" ht="21" x14ac:dyDescent="0.25">
      <c r="A73" s="7">
        <v>88</v>
      </c>
      <c r="B73" s="8" t="s">
        <v>145</v>
      </c>
      <c r="C73" s="9" t="s">
        <v>62</v>
      </c>
      <c r="D73" s="9" t="s">
        <v>106</v>
      </c>
      <c r="E73" s="9" t="s">
        <v>129</v>
      </c>
      <c r="F73" s="10">
        <v>150000000</v>
      </c>
    </row>
    <row r="74" spans="1:6" ht="21" x14ac:dyDescent="0.25">
      <c r="A74" s="7">
        <v>89</v>
      </c>
      <c r="B74" s="8" t="s">
        <v>139</v>
      </c>
      <c r="C74" s="9" t="s">
        <v>65</v>
      </c>
      <c r="D74" s="9" t="s">
        <v>106</v>
      </c>
      <c r="E74" s="9" t="s">
        <v>129</v>
      </c>
      <c r="F74" s="10">
        <v>250000000</v>
      </c>
    </row>
    <row r="75" spans="1:6" ht="21" x14ac:dyDescent="0.25">
      <c r="A75" s="7">
        <v>90</v>
      </c>
      <c r="B75" s="8" t="s">
        <v>146</v>
      </c>
      <c r="C75" s="9" t="s">
        <v>62</v>
      </c>
      <c r="D75" s="9" t="s">
        <v>147</v>
      </c>
      <c r="E75" s="9" t="s">
        <v>129</v>
      </c>
      <c r="F75" s="10">
        <v>150000000</v>
      </c>
    </row>
    <row r="76" spans="1:6" ht="21" x14ac:dyDescent="0.25">
      <c r="A76" s="7">
        <v>91</v>
      </c>
      <c r="B76" s="8" t="s">
        <v>139</v>
      </c>
      <c r="C76" s="9" t="s">
        <v>65</v>
      </c>
      <c r="D76" s="9" t="s">
        <v>147</v>
      </c>
      <c r="E76" s="9" t="s">
        <v>129</v>
      </c>
      <c r="F76" s="10">
        <v>250000000</v>
      </c>
    </row>
    <row r="77" spans="1:6" ht="21" x14ac:dyDescent="0.25">
      <c r="A77" s="7">
        <v>92</v>
      </c>
      <c r="B77" s="8" t="s">
        <v>148</v>
      </c>
      <c r="C77" s="9"/>
      <c r="D77" s="9" t="s">
        <v>149</v>
      </c>
      <c r="E77" s="9" t="s">
        <v>129</v>
      </c>
      <c r="F77" s="10">
        <v>300000000</v>
      </c>
    </row>
    <row r="78" spans="1:6" ht="21" x14ac:dyDescent="0.25">
      <c r="A78" s="21">
        <v>93</v>
      </c>
      <c r="B78" s="8" t="s">
        <v>126</v>
      </c>
      <c r="C78" s="9"/>
      <c r="D78" s="9"/>
      <c r="E78" s="9" t="s">
        <v>129</v>
      </c>
      <c r="F78" s="78">
        <v>250000000</v>
      </c>
    </row>
    <row r="79" spans="1:6" ht="21" x14ac:dyDescent="0.25">
      <c r="A79" s="139" t="s">
        <v>459</v>
      </c>
      <c r="B79" s="140"/>
      <c r="C79" s="140"/>
      <c r="D79" s="140"/>
      <c r="E79" s="141"/>
      <c r="F79" s="78">
        <v>551000000</v>
      </c>
    </row>
    <row r="80" spans="1:6" ht="21.75" thickBot="1" x14ac:dyDescent="0.3">
      <c r="A80" s="136" t="s">
        <v>150</v>
      </c>
      <c r="B80" s="137"/>
      <c r="C80" s="137"/>
      <c r="D80" s="137"/>
      <c r="E80" s="138"/>
      <c r="F80" s="24">
        <f>SUM(F3:F79)</f>
        <v>14951000000</v>
      </c>
    </row>
  </sheetData>
  <mergeCells count="3">
    <mergeCell ref="A80:E80"/>
    <mergeCell ref="A79:E79"/>
    <mergeCell ref="A1:F1"/>
  </mergeCells>
  <printOptions horizontalCentered="1"/>
  <pageMargins left="0" right="0" top="0" bottom="0" header="0" footer="0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4"/>
  <sheetViews>
    <sheetView rightToLeft="1" view="pageBreakPreview" zoomScale="115" zoomScaleNormal="100" zoomScaleSheetLayoutView="115" workbookViewId="0">
      <selection activeCell="A12" sqref="A12:XFD12"/>
    </sheetView>
  </sheetViews>
  <sheetFormatPr defaultColWidth="7.5703125" defaultRowHeight="21" x14ac:dyDescent="0.25"/>
  <cols>
    <col min="1" max="1" width="8.85546875" style="14" bestFit="1" customWidth="1"/>
    <col min="2" max="2" width="24.5703125" style="11" bestFit="1" customWidth="1"/>
    <col min="3" max="3" width="42.140625" style="15" customWidth="1"/>
    <col min="4" max="4" width="18.28515625" style="16" bestFit="1" customWidth="1"/>
    <col min="5" max="16384" width="7.5703125" style="2"/>
  </cols>
  <sheetData>
    <row r="1" spans="1:13" x14ac:dyDescent="0.25">
      <c r="A1" s="131" t="s">
        <v>54</v>
      </c>
      <c r="B1" s="132"/>
      <c r="C1" s="132"/>
      <c r="D1" s="132"/>
    </row>
    <row r="2" spans="1:13" x14ac:dyDescent="0.25">
      <c r="A2" s="3" t="s">
        <v>0</v>
      </c>
      <c r="B2" s="4" t="s">
        <v>4</v>
      </c>
      <c r="C2" s="4" t="s">
        <v>5</v>
      </c>
      <c r="D2" s="5" t="s">
        <v>6</v>
      </c>
    </row>
    <row r="3" spans="1:13" s="11" customFormat="1" x14ac:dyDescent="0.25">
      <c r="A3" s="7">
        <v>1</v>
      </c>
      <c r="B3" s="12" t="s">
        <v>173</v>
      </c>
      <c r="C3" s="9" t="s">
        <v>174</v>
      </c>
      <c r="D3" s="10">
        <v>100000000</v>
      </c>
      <c r="E3" s="2"/>
      <c r="F3" s="2"/>
      <c r="G3" s="2"/>
      <c r="H3" s="2"/>
      <c r="I3" s="2"/>
      <c r="J3" s="2"/>
      <c r="K3" s="2"/>
      <c r="L3" s="2"/>
      <c r="M3" s="2"/>
    </row>
    <row r="4" spans="1:13" s="11" customFormat="1" x14ac:dyDescent="0.25">
      <c r="A4" s="7">
        <v>2</v>
      </c>
      <c r="B4" s="12" t="s">
        <v>8</v>
      </c>
      <c r="C4" s="9" t="s">
        <v>174</v>
      </c>
      <c r="D4" s="10">
        <v>80000000</v>
      </c>
      <c r="E4" s="2"/>
      <c r="F4" s="2"/>
      <c r="G4" s="2"/>
      <c r="H4" s="2"/>
      <c r="I4" s="2"/>
      <c r="J4" s="2"/>
      <c r="K4" s="2"/>
      <c r="L4" s="2"/>
      <c r="M4" s="2"/>
    </row>
    <row r="5" spans="1:13" s="11" customFormat="1" x14ac:dyDescent="0.25">
      <c r="A5" s="7">
        <v>3</v>
      </c>
      <c r="B5" s="12" t="s">
        <v>175</v>
      </c>
      <c r="C5" s="9" t="s">
        <v>174</v>
      </c>
      <c r="D5" s="10">
        <v>60000000</v>
      </c>
      <c r="E5" s="2"/>
      <c r="F5" s="2"/>
      <c r="G5" s="2"/>
      <c r="H5" s="2"/>
      <c r="I5" s="2"/>
      <c r="J5" s="2"/>
      <c r="K5" s="2"/>
      <c r="L5" s="2"/>
      <c r="M5" s="2"/>
    </row>
    <row r="6" spans="1:13" s="11" customFormat="1" x14ac:dyDescent="0.25">
      <c r="A6" s="7">
        <v>4</v>
      </c>
      <c r="B6" s="12" t="s">
        <v>175</v>
      </c>
      <c r="C6" s="9" t="s">
        <v>174</v>
      </c>
      <c r="D6" s="10">
        <v>108000000</v>
      </c>
      <c r="E6" s="2"/>
      <c r="F6" s="2"/>
      <c r="G6" s="2"/>
      <c r="H6" s="2"/>
      <c r="I6" s="2"/>
      <c r="J6" s="2"/>
      <c r="K6" s="2"/>
      <c r="L6" s="2"/>
      <c r="M6" s="2"/>
    </row>
    <row r="7" spans="1:13" s="11" customFormat="1" x14ac:dyDescent="0.25">
      <c r="A7" s="7">
        <v>5</v>
      </c>
      <c r="B7" s="12" t="s">
        <v>9</v>
      </c>
      <c r="C7" s="9" t="s">
        <v>174</v>
      </c>
      <c r="D7" s="10">
        <v>60000000</v>
      </c>
      <c r="E7" s="2"/>
      <c r="F7" s="2"/>
      <c r="G7" s="2"/>
      <c r="H7" s="2"/>
      <c r="I7" s="2"/>
      <c r="J7" s="2"/>
      <c r="K7" s="2"/>
      <c r="L7" s="2"/>
      <c r="M7" s="2"/>
    </row>
    <row r="8" spans="1:13" s="11" customFormat="1" x14ac:dyDescent="0.25">
      <c r="A8" s="7">
        <v>6</v>
      </c>
      <c r="B8" s="12" t="s">
        <v>176</v>
      </c>
      <c r="C8" s="9" t="s">
        <v>174</v>
      </c>
      <c r="D8" s="10">
        <v>40000000</v>
      </c>
      <c r="E8" s="2"/>
      <c r="F8" s="2"/>
      <c r="G8" s="2"/>
      <c r="H8" s="2"/>
      <c r="I8" s="2"/>
      <c r="J8" s="2"/>
      <c r="K8" s="2"/>
      <c r="L8" s="2"/>
      <c r="M8" s="2"/>
    </row>
    <row r="9" spans="1:13" s="11" customFormat="1" x14ac:dyDescent="0.25">
      <c r="A9" s="7">
        <v>7</v>
      </c>
      <c r="B9" s="12" t="s">
        <v>177</v>
      </c>
      <c r="C9" s="9" t="s">
        <v>174</v>
      </c>
      <c r="D9" s="10">
        <v>90000000</v>
      </c>
      <c r="E9" s="2"/>
      <c r="F9" s="2"/>
      <c r="G9" s="2"/>
      <c r="H9" s="2"/>
      <c r="I9" s="2"/>
      <c r="J9" s="2"/>
      <c r="K9" s="2"/>
      <c r="L9" s="2"/>
      <c r="M9" s="2"/>
    </row>
    <row r="10" spans="1:13" s="11" customFormat="1" x14ac:dyDescent="0.25">
      <c r="A10" s="7">
        <v>8</v>
      </c>
      <c r="B10" s="12" t="s">
        <v>178</v>
      </c>
      <c r="C10" s="9" t="s">
        <v>174</v>
      </c>
      <c r="D10" s="10">
        <v>60000000</v>
      </c>
      <c r="E10" s="2"/>
      <c r="F10" s="2"/>
      <c r="G10" s="2"/>
      <c r="H10" s="2"/>
      <c r="I10" s="2"/>
      <c r="J10" s="2"/>
      <c r="K10" s="2"/>
      <c r="L10" s="2"/>
      <c r="M10" s="2"/>
    </row>
    <row r="11" spans="1:13" s="11" customFormat="1" x14ac:dyDescent="0.25">
      <c r="A11" s="95"/>
      <c r="B11" s="12"/>
      <c r="C11" s="9" t="s">
        <v>521</v>
      </c>
      <c r="D11" s="10">
        <v>580944000</v>
      </c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80"/>
      <c r="B12" s="81"/>
      <c r="C12" s="82" t="s">
        <v>414</v>
      </c>
      <c r="D12" s="83">
        <v>4411000000</v>
      </c>
    </row>
    <row r="13" spans="1:13" s="11" customFormat="1" x14ac:dyDescent="0.25">
      <c r="A13" s="144" t="s">
        <v>460</v>
      </c>
      <c r="B13" s="145"/>
      <c r="C13" s="146"/>
      <c r="D13" s="10">
        <v>11907854200</v>
      </c>
      <c r="E13" s="2"/>
      <c r="F13" s="2"/>
      <c r="G13" s="2"/>
      <c r="H13" s="2"/>
      <c r="I13" s="2"/>
      <c r="J13" s="2"/>
      <c r="K13" s="2"/>
      <c r="L13" s="2"/>
      <c r="M13" s="2"/>
    </row>
    <row r="14" spans="1:13" ht="38.25" customHeight="1" thickBot="1" x14ac:dyDescent="0.3">
      <c r="A14" s="142" t="s">
        <v>10</v>
      </c>
      <c r="B14" s="143"/>
      <c r="C14" s="143"/>
      <c r="D14" s="79">
        <f>SUM(D3:D13)</f>
        <v>17497798200</v>
      </c>
    </row>
  </sheetData>
  <mergeCells count="3">
    <mergeCell ref="A1:D1"/>
    <mergeCell ref="A14:C14"/>
    <mergeCell ref="A13:C13"/>
  </mergeCells>
  <conditionalFormatting sqref="H13 H3:H11">
    <cfRule type="duplicateValues" dxfId="3" priority="8"/>
  </conditionalFormatting>
  <conditionalFormatting sqref="I15:I1048576 I1:I2">
    <cfRule type="duplicateValues" dxfId="2" priority="7"/>
  </conditionalFormatting>
  <printOptions horizontalCentered="1"/>
  <pageMargins left="0" right="0" top="0" bottom="0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"/>
  <sheetViews>
    <sheetView rightToLeft="1" view="pageBreakPreview" zoomScale="130" zoomScaleNormal="100" zoomScaleSheetLayoutView="130" workbookViewId="0">
      <selection activeCell="B4" sqref="B4"/>
    </sheetView>
  </sheetViews>
  <sheetFormatPr defaultColWidth="7.5703125" defaultRowHeight="21" x14ac:dyDescent="0.25"/>
  <cols>
    <col min="1" max="1" width="8.85546875" style="14" bestFit="1" customWidth="1"/>
    <col min="2" max="2" width="12.28515625" style="11" customWidth="1"/>
    <col min="3" max="3" width="52.28515625" style="15" customWidth="1"/>
    <col min="4" max="4" width="18.28515625" style="16" bestFit="1" customWidth="1"/>
    <col min="5" max="16384" width="7.5703125" style="2"/>
  </cols>
  <sheetData>
    <row r="1" spans="1:13" x14ac:dyDescent="0.25">
      <c r="A1" s="121" t="s">
        <v>469</v>
      </c>
      <c r="B1" s="122"/>
      <c r="C1" s="122"/>
      <c r="D1" s="123"/>
    </row>
    <row r="2" spans="1:13" x14ac:dyDescent="0.25">
      <c r="A2" s="3" t="s">
        <v>0</v>
      </c>
      <c r="B2" s="4" t="s">
        <v>4</v>
      </c>
      <c r="C2" s="4" t="s">
        <v>5</v>
      </c>
      <c r="D2" s="84" t="s">
        <v>6</v>
      </c>
    </row>
    <row r="3" spans="1:13" s="11" customFormat="1" x14ac:dyDescent="0.25">
      <c r="A3" s="7">
        <v>1</v>
      </c>
      <c r="B3" s="12" t="s">
        <v>461</v>
      </c>
      <c r="C3" s="9" t="s">
        <v>426</v>
      </c>
      <c r="D3" s="86">
        <v>300000000</v>
      </c>
      <c r="E3" s="2"/>
      <c r="F3" s="2"/>
      <c r="G3" s="2"/>
      <c r="H3" s="2"/>
      <c r="I3" s="2"/>
      <c r="J3" s="2"/>
      <c r="K3" s="2"/>
      <c r="L3" s="2"/>
      <c r="M3" s="2"/>
    </row>
    <row r="4" spans="1:13" s="11" customFormat="1" x14ac:dyDescent="0.25">
      <c r="A4" s="7">
        <v>2</v>
      </c>
      <c r="B4" s="12" t="s">
        <v>462</v>
      </c>
      <c r="C4" s="9" t="s">
        <v>430</v>
      </c>
      <c r="D4" s="86">
        <v>200000000</v>
      </c>
      <c r="E4" s="2"/>
      <c r="F4" s="2"/>
      <c r="G4" s="2"/>
      <c r="H4" s="2"/>
      <c r="I4" s="2"/>
      <c r="J4" s="2"/>
      <c r="K4" s="2"/>
      <c r="L4" s="2"/>
      <c r="M4" s="2"/>
    </row>
    <row r="5" spans="1:13" ht="21.75" thickBot="1" x14ac:dyDescent="0.3">
      <c r="A5" s="142" t="s">
        <v>10</v>
      </c>
      <c r="B5" s="143"/>
      <c r="C5" s="143"/>
      <c r="D5" s="88">
        <f>SUM(D3:D4)</f>
        <v>500000000</v>
      </c>
    </row>
  </sheetData>
  <mergeCells count="2">
    <mergeCell ref="A1:D1"/>
    <mergeCell ref="A5:C5"/>
  </mergeCells>
  <conditionalFormatting sqref="H3:H4">
    <cfRule type="duplicateValues" dxfId="1" priority="10"/>
  </conditionalFormatting>
  <conditionalFormatting sqref="I6:I1048576 I1:I2">
    <cfRule type="duplicateValues" dxfId="0" priority="1"/>
  </conditionalFormatting>
  <printOptions horizontalCentere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گزارش کلی </vt:lpstr>
      <vt:lpstr>دبیرخانه</vt:lpstr>
      <vt:lpstr>هیئت انتخاب</vt:lpstr>
      <vt:lpstr>کمک هزینه</vt:lpstr>
      <vt:lpstr>روابط عمومی و تبلیغات</vt:lpstr>
      <vt:lpstr>اموراجرایی</vt:lpstr>
      <vt:lpstr>جوایز</vt:lpstr>
      <vt:lpstr>بین الملل</vt:lpstr>
      <vt:lpstr>انتشارات و پژوهش</vt:lpstr>
      <vt:lpstr>جوایز!Print_Area</vt:lpstr>
      <vt:lpstr>'هیئت انتخاب'!Print_Area</vt:lpstr>
      <vt:lpstr>اموراجرایی!Print_Titles</vt:lpstr>
      <vt:lpstr>جوایز!Print_Titles</vt:lpstr>
      <vt:lpstr>'کمک هزینه'!Print_Titles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boroozmand</dc:creator>
  <cp:lastModifiedBy>Art</cp:lastModifiedBy>
  <cp:lastPrinted>2025-04-23T08:35:48Z</cp:lastPrinted>
  <dcterms:created xsi:type="dcterms:W3CDTF">2024-10-31T06:11:36Z</dcterms:created>
  <dcterms:modified xsi:type="dcterms:W3CDTF">2025-08-02T13:03:23Z</dcterms:modified>
</cp:coreProperties>
</file>